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11760" firstSheet="1" activeTab="1"/>
  </bookViews>
  <sheets>
    <sheet name="бюджет.смета 2020г...." sheetId="1" r:id="rId1"/>
    <sheet name="Лимиты.месяч." sheetId="2" r:id="rId2"/>
    <sheet name=" Кас.план " sheetId="3" r:id="rId3"/>
    <sheet name="Источ.деф.бюджета.7" sheetId="4" r:id="rId4"/>
    <sheet name="Бюдже.ассигнов.9" sheetId="5" r:id="rId5"/>
    <sheet name="Бюджет.ассигнов.(2).11" sheetId="6" r:id="rId6"/>
    <sheet name="Ведомствен.структура.13.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3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7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<sst xmlns="http://schemas.openxmlformats.org/spreadsheetml/2006/main" count="4134" uniqueCount="875">
  <si>
    <t>УТВЕРЖДАЮ:</t>
  </si>
  <si>
    <t>КОДЫ</t>
  </si>
  <si>
    <t>Форма по ОКУД</t>
  </si>
  <si>
    <t>0501011</t>
  </si>
  <si>
    <t>Распорядитель бюджетных средств                   Администрация муниципального образования "Большесидоровское сельское поселение"</t>
  </si>
  <si>
    <t>Дата</t>
  </si>
  <si>
    <t>Главный распорядитель бюджетных средств              Администрация муниципального образования  "Большесидоровское сельское поселение"</t>
  </si>
  <si>
    <t>по ОКПО</t>
  </si>
  <si>
    <t>Наименование бюджета               бюджет муниципального образования "Большесидоровское сельское поселение"</t>
  </si>
  <si>
    <t>по сводн. реестру</t>
  </si>
  <si>
    <t>по ОКТМО</t>
  </si>
  <si>
    <t>по ОКЕИ</t>
  </si>
  <si>
    <t>Структурное подразделение</t>
  </si>
  <si>
    <t>Наименование показателя</t>
  </si>
  <si>
    <t>БК:</t>
  </si>
  <si>
    <t>1-квартал</t>
  </si>
  <si>
    <t>2-квартал</t>
  </si>
  <si>
    <t>3-квартал</t>
  </si>
  <si>
    <t>4-квартал</t>
  </si>
  <si>
    <t>Вед</t>
  </si>
  <si>
    <t>Подр</t>
  </si>
  <si>
    <t>ЦСт</t>
  </si>
  <si>
    <t>ВР</t>
  </si>
  <si>
    <t>ЭКР</t>
  </si>
  <si>
    <t>Глава поселения</t>
  </si>
  <si>
    <t>0102.</t>
  </si>
  <si>
    <t>121</t>
  </si>
  <si>
    <t>211</t>
  </si>
  <si>
    <t>Начисление на зарплату 30,2%</t>
  </si>
  <si>
    <t>129</t>
  </si>
  <si>
    <t>213</t>
  </si>
  <si>
    <t>Итого: 0102</t>
  </si>
  <si>
    <t>Администрация</t>
  </si>
  <si>
    <t>Оплата труда</t>
  </si>
  <si>
    <t>0104.</t>
  </si>
  <si>
    <t>6160000400</t>
  </si>
  <si>
    <t>244</t>
  </si>
  <si>
    <t>221</t>
  </si>
  <si>
    <t>223</t>
  </si>
  <si>
    <t>225</t>
  </si>
  <si>
    <t>226</t>
  </si>
  <si>
    <t>310</t>
  </si>
  <si>
    <t>Увеличение стоимости материальных запасов</t>
  </si>
  <si>
    <t>340</t>
  </si>
  <si>
    <t>851</t>
  </si>
  <si>
    <t>291</t>
  </si>
  <si>
    <t>852</t>
  </si>
  <si>
    <t>540</t>
  </si>
  <si>
    <t>853</t>
  </si>
  <si>
    <t>296</t>
  </si>
  <si>
    <t>Итого: 0104</t>
  </si>
  <si>
    <t>Выборы</t>
  </si>
  <si>
    <t>0107.</t>
  </si>
  <si>
    <t>880</t>
  </si>
  <si>
    <t>6150000800</t>
  </si>
  <si>
    <t>Итого: 0107</t>
  </si>
  <si>
    <t xml:space="preserve">Резервный фонд </t>
  </si>
  <si>
    <t>Резервный фонд администрации муниципального образования "Большесидоровское сельское поселение"</t>
  </si>
  <si>
    <t>7210091030</t>
  </si>
  <si>
    <t>870</t>
  </si>
  <si>
    <t>Итого: 0111</t>
  </si>
  <si>
    <t>Другие общегосударственные вопрос</t>
  </si>
  <si>
    <t>0113.</t>
  </si>
  <si>
    <t>6180090010</t>
  </si>
  <si>
    <t>6180090030</t>
  </si>
  <si>
    <t>6120061010</t>
  </si>
  <si>
    <t>6810010020</t>
  </si>
  <si>
    <t>6810010040</t>
  </si>
  <si>
    <t>Итого: 0113</t>
  </si>
  <si>
    <t>Национальная оборона. ВУС</t>
  </si>
  <si>
    <t>0203.</t>
  </si>
  <si>
    <t>6120051180</t>
  </si>
  <si>
    <t>Итого: 0203</t>
  </si>
  <si>
    <t>Национальная безопасность ЧС</t>
  </si>
  <si>
    <t>0309.</t>
  </si>
  <si>
    <t>6210090020</t>
  </si>
  <si>
    <t>245</t>
  </si>
  <si>
    <t>Итого: 0309</t>
  </si>
  <si>
    <t xml:space="preserve">Пожарная безопасность </t>
  </si>
  <si>
    <t>0310.</t>
  </si>
  <si>
    <t>6220090030</t>
  </si>
  <si>
    <t>Итого: 0310</t>
  </si>
  <si>
    <t>0409.</t>
  </si>
  <si>
    <t>6830010010</t>
  </si>
  <si>
    <t>Дорожное хозяйство (дорожные фонды)</t>
  </si>
  <si>
    <t>6830010020</t>
  </si>
  <si>
    <t>Итого: 0409</t>
  </si>
  <si>
    <t>НЭ Межевание</t>
  </si>
  <si>
    <t>0412.</t>
  </si>
  <si>
    <t>6310090040</t>
  </si>
  <si>
    <t>6310090050</t>
  </si>
  <si>
    <t>0502.</t>
  </si>
  <si>
    <t>6840010040</t>
  </si>
  <si>
    <t>6910040020</t>
  </si>
  <si>
    <t>Итого: 0502</t>
  </si>
  <si>
    <t>0503.</t>
  </si>
  <si>
    <t>6420090060</t>
  </si>
  <si>
    <t>6440090080</t>
  </si>
  <si>
    <t>222</t>
  </si>
  <si>
    <t>Итого: 0503</t>
  </si>
  <si>
    <t>Культура</t>
  </si>
  <si>
    <t>0801.</t>
  </si>
  <si>
    <t>6510090090</t>
  </si>
  <si>
    <t>Итого: 0801</t>
  </si>
  <si>
    <t>Пенсионное обеспечение</t>
  </si>
  <si>
    <t>6610090100</t>
  </si>
  <si>
    <t>313</t>
  </si>
  <si>
    <t>Итого: 1001</t>
  </si>
  <si>
    <t>Массовый спорт</t>
  </si>
  <si>
    <t>1102.</t>
  </si>
  <si>
    <t>6710090110</t>
  </si>
  <si>
    <t>Итого: 1102</t>
  </si>
  <si>
    <t>Обслуживание  муниципального долга</t>
  </si>
  <si>
    <t>7110020010</t>
  </si>
  <si>
    <t>730</t>
  </si>
  <si>
    <t>231</t>
  </si>
  <si>
    <t>Итого: 1301</t>
  </si>
  <si>
    <t>МП "Создание условий для развития малого и среднего предпринимательства в МО "Большесидоровское сельское поселение" на 2018-2020 годы."</t>
  </si>
  <si>
    <t xml:space="preserve">Предупреждение и ликвидация последствий чрезвычайных ситуаций. Прочие услуги </t>
  </si>
  <si>
    <t xml:space="preserve">Обеспечение пожарной безопасности. Прочие услуги </t>
  </si>
  <si>
    <t>Ежемесячная доплата к пенсиям МС. Социальные выплаты. На 12 месяцев</t>
  </si>
  <si>
    <r>
      <t xml:space="preserve">Получатель бюджетных средств          </t>
    </r>
    <r>
      <rPr>
        <b/>
        <sz val="9"/>
        <rFont val="Times New Roman"/>
        <family val="1"/>
      </rPr>
      <t xml:space="preserve"> Администрация муниципального образования "Большесидоровское сельское поселение"</t>
    </r>
  </si>
  <si>
    <r>
      <t>00161</t>
    </r>
    <r>
      <rPr>
        <sz val="9"/>
        <color indexed="9"/>
        <rFont val="Times New Roman"/>
        <family val="1"/>
      </rPr>
      <t>.</t>
    </r>
  </si>
  <si>
    <r>
      <t>Коммунальные услуги:</t>
    </r>
    <r>
      <rPr>
        <sz val="9"/>
        <rFont val="Times New Roman"/>
        <family val="1"/>
      </rPr>
      <t xml:space="preserve"> -электроэнергия 10тыс.руб.</t>
    </r>
  </si>
  <si>
    <t>к Порядку составления и ведения сводной бюджетной росписи, кассового плана исполнения бюджета МО"Большесидоровское сельское поселение" объемов финансирования, бюджетной росписи главных распорядителей средств бюджета МО"Большесидоровское сельское поселение</t>
  </si>
  <si>
    <t>Утверждаю</t>
  </si>
  <si>
    <t xml:space="preserve">          МО "Большесидоровское сельское поселение"</t>
  </si>
  <si>
    <t>в рублях</t>
  </si>
  <si>
    <t>Главный администратор доходов бюджета, источников финансирования</t>
  </si>
  <si>
    <t>Раздел,</t>
  </si>
  <si>
    <t xml:space="preserve">Сумма </t>
  </si>
  <si>
    <t xml:space="preserve"> в том числе по квартально:</t>
  </si>
  <si>
    <t>дефицита бюджета, главный распорядитель средств бюджета</t>
  </si>
  <si>
    <t>подразд.</t>
  </si>
  <si>
    <t>всего</t>
  </si>
  <si>
    <t>1 квартал</t>
  </si>
  <si>
    <t>2 квартал</t>
  </si>
  <si>
    <t>3 квартал</t>
  </si>
  <si>
    <t>4 квартал</t>
  </si>
  <si>
    <t>Остатки средств на начало года</t>
  </si>
  <si>
    <t>в том числе: Собственные средства</t>
  </si>
  <si>
    <t>Раздел 1.   Прогноз кассовых поступлений в бюджет поселения</t>
  </si>
  <si>
    <t>1.1. Прогноз поступления доходов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</si>
  <si>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</si>
  <si>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</si>
  <si>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</si>
  <si>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</si>
  <si>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1 01 02010 01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</si>
  <si>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</si>
  <si>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</si>
  <si>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</si>
  <si>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 xml:space="preserve">1 01 02030 01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</si>
  <si>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</si>
  <si>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1 05 03000 01</t>
  </si>
  <si>
    <t xml:space="preserve"> Единый сельскохозяйственный налог </t>
  </si>
  <si>
    <t>1 06 01030 10</t>
  </si>
  <si>
    <t xml:space="preserve"> 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</si>
  <si>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</t>
  </si>
  <si>
    <t>Земельный налог, взимаемый по ставке, установленной подп.1 п.1 ст.394 НК РФ, применяемый к объекту налогообложения, расположенному в границах поселения</t>
  </si>
  <si>
    <t>1 06 06023 10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</si>
  <si>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</si>
  <si>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за земельные участки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</t>
  </si>
  <si>
    <t>1 11 05025 10</t>
  </si>
  <si>
    <t>Прочие поступления от денежных взысканий (штрафов) и иных сумм в возмещение ущерба, зачисляемые в бюджеты поселений</t>
  </si>
  <si>
    <t>2 02 00000 00</t>
  </si>
  <si>
    <t>Безвозмездные поступления</t>
  </si>
  <si>
    <t>2 02 01000 10</t>
  </si>
  <si>
    <t xml:space="preserve"> Дотация бюджетам поселений  </t>
  </si>
  <si>
    <t>2 02 01001 10</t>
  </si>
  <si>
    <t>Дотации бюджетам поселений на выравнивание уровня бюджетной обеспеченности из Республиканского бюджета</t>
  </si>
  <si>
    <t xml:space="preserve"> Дотации бюджетам поселений на выравнивание уровня бюджетной обеспеченности из районного бюджета</t>
  </si>
  <si>
    <t>2 02 01003 10</t>
  </si>
  <si>
    <t xml:space="preserve">  Дотация бюджетам поселений на поддержку мер по обеспечению сбалансированности бюджетов с районного бюджета</t>
  </si>
  <si>
    <t>2 02 03015 10</t>
  </si>
  <si>
    <t xml:space="preserve">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</si>
  <si>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2 02 03024 10 </t>
  </si>
  <si>
    <t xml:space="preserve"> Субвенции бюджетам субъектов Российской Федерации на  осуществление полномочий организации деятельности административных комиссий</t>
  </si>
  <si>
    <t xml:space="preserve"> 2 02 40014 10</t>
  </si>
  <si>
    <t>Иные межбюдж.трансф. на жилье и градостроит</t>
  </si>
  <si>
    <t>Всего доходов</t>
  </si>
  <si>
    <t xml:space="preserve">1.2. Прогноз поступления источников финансирования </t>
  </si>
  <si>
    <t xml:space="preserve">       дефицита бюджета</t>
  </si>
  <si>
    <t>1.2.1. Изменение остатков средств на счетах по учету средств бюджета</t>
  </si>
  <si>
    <t>Итого прогноз поступления источников</t>
  </si>
  <si>
    <t>финансирования дефицита бюджета</t>
  </si>
  <si>
    <t>Всего прогноз кассовых поступлений</t>
  </si>
  <si>
    <t>Раздел 2. Прогноз кассовых выплат из  бюджета поселения</t>
  </si>
  <si>
    <t xml:space="preserve">Функционирование высшего должностного лица субъекта РФ и муниципального образования участков </t>
  </si>
  <si>
    <t>0104  6160000400  .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</si>
  <si>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</si>
  <si>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0107  6150000000  .</t>
  </si>
  <si>
    <t xml:space="preserve">Обеспечение проведения выборов и референдумов. </t>
  </si>
  <si>
    <t>0111  7210091030  .</t>
  </si>
  <si>
    <t>Резервный фонд. Реализация иных функций связанных с муниципальным управлением. Резервный фонд МО "Большесидоровское сельское поселения"</t>
  </si>
  <si>
    <t>0111.</t>
  </si>
  <si>
    <t>0113  6180090010 .</t>
  </si>
  <si>
    <t>Другие общегосударственные вопросы. Прочие вопросы государственной службы</t>
  </si>
  <si>
    <t>0113  6120061010  .</t>
  </si>
  <si>
    <t>Другие общегосударственные вопросы (Административная комиссия)</t>
  </si>
  <si>
    <t>0113  6810010020.</t>
  </si>
  <si>
    <t>МП "О противодействии коррупции в муниципальном образовании "Большесидоровское сельское поселение"</t>
  </si>
  <si>
    <t>0113  6810010040.</t>
  </si>
  <si>
    <t>0203  6120051180.</t>
  </si>
  <si>
    <t>Национальная оборона (Осуществление первичного военного учета на территориях, где отсутствуют  военные комиссариаты)</t>
  </si>
  <si>
    <t>0309 6210090020.</t>
  </si>
  <si>
    <t>Национальная безопасность и правоохранительная деятельность(Мероприятия по предупреждению и ликвидации последствий чрезвычайных ситуаций и стихийных бедствий)</t>
  </si>
  <si>
    <t>0310 6220090030.</t>
  </si>
  <si>
    <t>Обеспечение пожарной безопасности. Функционирование органов в сфере национальной безопасности и правоохранительной деятельности</t>
  </si>
  <si>
    <t>0409  6830010010.</t>
  </si>
  <si>
    <t xml:space="preserve">Содержание автомобильных дорог общего пользования местного значения и искусственных сооружений </t>
  </si>
  <si>
    <t>0409  6830010020.</t>
  </si>
  <si>
    <t>Ремонт автомобильных дорог общего пользования местного значения и искусственных сооружений</t>
  </si>
  <si>
    <t>0412  6310090040.</t>
  </si>
  <si>
    <t>Национальная экономика (Мероприятия по землеустройству и землепользованию)</t>
  </si>
  <si>
    <t>0502 6840010040.</t>
  </si>
  <si>
    <t xml:space="preserve">Поддержка ЖКХ МО "Большесидоровского сельского поселения" </t>
  </si>
  <si>
    <t>Прочие мероприятия по благоустройству</t>
  </si>
  <si>
    <t>0801 6510090090.</t>
  </si>
  <si>
    <t>Культура, кинематография и  средства массовой информации (содержание памятников)</t>
  </si>
  <si>
    <t>1001 6610090100 .</t>
  </si>
  <si>
    <t>ПЕНСИОННОЕ ОБЕСПЕЧЕНИЕ Ежемесячная доплата к пенсиям муниципальным служащим. Социальные выплаты</t>
  </si>
  <si>
    <t>1102 6710090110.</t>
  </si>
  <si>
    <t>Здравоохранение, физическая культура и спорт (Спортмероприятия)</t>
  </si>
  <si>
    <t>1301 7110020010.</t>
  </si>
  <si>
    <t>Обслуживание государственного внутреннего и муниципального долга</t>
  </si>
  <si>
    <t>1301.</t>
  </si>
  <si>
    <t>Всего расходов:</t>
  </si>
  <si>
    <t>2.2. Прогноз кассовых выплат в части источников финансирования дефицита бюджета</t>
  </si>
  <si>
    <t>1.Погашение  бюджетами муниципальных районов кредитов от других бюджетов бюджетной системы РФ</t>
  </si>
  <si>
    <t>2.Погашение бюджетами муниципальных районов кредитов от кредитных организаций</t>
  </si>
  <si>
    <t>Итого: Прогноз кассовых выплат в части источников финансирования бюджета</t>
  </si>
  <si>
    <t>ВСЕГО: Прогноз кассовых выплат из  бюджета  поселения</t>
  </si>
  <si>
    <t>Направление остатков на покрытие временного кассового разрыва</t>
  </si>
  <si>
    <t>Главный специалист -финансист _____________________ К.В.Аванесова</t>
  </si>
  <si>
    <t>Лимиты бюджетных обязательств на 2017 год</t>
  </si>
  <si>
    <t>МО "Большесидоровское сельское поселение"</t>
  </si>
  <si>
    <t xml:space="preserve">БК: </t>
  </si>
  <si>
    <t>План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</si>
  <si>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</si>
  <si>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</si>
  <si>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</si>
  <si>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</si>
  <si>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</si>
  <si>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</si>
  <si>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</si>
  <si>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</si>
  <si>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</si>
  <si>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</si>
  <si>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</si>
  <si>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</si>
  <si>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отчет</t>
  </si>
  <si>
    <t>2017 год</t>
  </si>
  <si>
    <t>МО «Большесидоровское сельское поселение»</t>
  </si>
  <si>
    <t>01</t>
  </si>
  <si>
    <t>02</t>
  </si>
  <si>
    <t>6110000100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</si>
  <si>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</si>
  <si>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</si>
  <si>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</si>
  <si>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</si>
  <si>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</si>
  <si>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</si>
  <si>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</si>
  <si>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</si>
  <si>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</si>
  <si>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</si>
  <si>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6510090100</t>
  </si>
  <si>
    <t>312</t>
  </si>
  <si>
    <t>ВСЕГО РАСХОДОВ</t>
  </si>
  <si>
    <t xml:space="preserve">Источники финансирования дефицита бюджета 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</si>
  <si>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</si>
  <si>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</si>
  <si>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</si>
  <si>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</si>
  <si>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</si>
  <si>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</si>
  <si>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</si>
  <si>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</si>
  <si>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</si>
  <si>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</si>
  <si>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</si>
  <si>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</si>
  <si>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Код КИВнФ</t>
  </si>
  <si>
    <t>КИВнФ
Описание</t>
  </si>
  <si>
    <t>Подгруппа</t>
  </si>
  <si>
    <t>Статья</t>
  </si>
  <si>
    <t>Вид</t>
  </si>
  <si>
    <t>Классификация операций сектора государственного управления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</si>
  <si>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</si>
  <si>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</si>
  <si>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</si>
  <si>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</si>
  <si>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</si>
  <si>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</si>
  <si>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</si>
  <si>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</si>
  <si>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</si>
  <si>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</si>
  <si>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</si>
  <si>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</si>
  <si>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</si>
  <si>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</si>
  <si>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</si>
  <si>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</si>
  <si>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</si>
  <si>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</si>
  <si>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</si>
  <si>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</si>
  <si>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</si>
  <si>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</si>
  <si>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</si>
  <si>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</si>
  <si>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</si>
  <si>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</si>
  <si>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</si>
  <si>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</si>
  <si>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</si>
  <si>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</si>
  <si>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</si>
  <si>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</si>
  <si>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</si>
  <si>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</si>
  <si>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</si>
  <si>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</si>
  <si>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</si>
  <si>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</si>
  <si>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</si>
  <si>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</si>
  <si>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</si>
  <si>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</si>
  <si>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</si>
  <si>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</si>
  <si>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</si>
  <si>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</si>
  <si>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</si>
  <si>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</si>
  <si>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</si>
  <si>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</si>
  <si>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</si>
  <si>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</si>
  <si>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Иные источники внутреннего финансирования дефицитов бюджетов</t>
  </si>
  <si>
    <t>06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</si>
  <si>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</si>
  <si>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</si>
  <si>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</si>
  <si>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</si>
  <si>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</si>
  <si>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</si>
  <si>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</si>
  <si>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</si>
  <si>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</si>
  <si>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00000000000000000</t>
  </si>
  <si>
    <t>ИСТОЧНИКИ ВНУТРЕННЕГО ФИНАНСИРОВАНИЯ ДЕФИЦИТОВ БЮДЖЕТОВ</t>
  </si>
  <si>
    <t>Приложение № 9</t>
  </si>
  <si>
    <t>к решению Совета народных депутатов МО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</si>
  <si>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</si>
  <si>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</si>
  <si>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</si>
  <si>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тыс.руб.</t>
  </si>
  <si>
    <t>№</t>
  </si>
  <si>
    <t>наименование</t>
  </si>
  <si>
    <t>Ведом-ство</t>
  </si>
  <si>
    <t>Разд.</t>
  </si>
  <si>
    <t>Подраз-дел</t>
  </si>
  <si>
    <t>Вид расхода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</si>
  <si>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</si>
  <si>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</si>
  <si>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</si>
  <si>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Глава муниципального образования "Красногвардейский район"</t>
  </si>
  <si>
    <t>6110000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</si>
  <si>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</si>
  <si>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</si>
  <si>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</si>
  <si>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Совет народных депутатов муниципального образования "Красногвардейский район"</t>
  </si>
  <si>
    <t>6140000</t>
  </si>
  <si>
    <t>Расходы на обеспечение функций органов местного самоуправления</t>
  </si>
  <si>
    <t>6142001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</si>
  <si>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</si>
  <si>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</si>
  <si>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</si>
  <si>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</si>
  <si>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налогов, сборов и иных платежей</t>
  </si>
  <si>
    <t>850</t>
  </si>
  <si>
    <t>Уплата прочих налогов, сборов и иных платежей</t>
  </si>
  <si>
    <t>Председатель совета народных депутатов</t>
  </si>
  <si>
    <t>6142000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</si>
  <si>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</si>
  <si>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6122001</t>
  </si>
  <si>
    <t>Иные выплаты персоналу органа местного самоуправления , за исключением фонда оплаты труда</t>
  </si>
  <si>
    <t>122</t>
  </si>
  <si>
    <t>Муниципальная программа "Управление муниципальными финансами и муниципальным долгом"</t>
  </si>
  <si>
    <t>5100000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</si>
  <si>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</si>
  <si>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5140000</t>
  </si>
  <si>
    <t>5142001</t>
  </si>
  <si>
    <t>Контрольно-ревизионная комиссия муниципального  образования "Красногвардейский район"</t>
  </si>
  <si>
    <t>6150000</t>
  </si>
  <si>
    <t>Председатель контрольно-ревизионной комиссии</t>
  </si>
  <si>
    <t>6152000</t>
  </si>
  <si>
    <t>6152001</t>
  </si>
  <si>
    <t>0020400</t>
  </si>
  <si>
    <t>Обеспечение проведения выборов</t>
  </si>
  <si>
    <t>Реализация иных мероприятий в рамках непрограммных расходов</t>
  </si>
  <si>
    <t>6310000</t>
  </si>
  <si>
    <t>Проведение выборов в представительные органы муниципального образования</t>
  </si>
  <si>
    <t>6318026</t>
  </si>
  <si>
    <t>Специальные расходы</t>
  </si>
  <si>
    <t>Резервные фонды</t>
  </si>
  <si>
    <t>Резервный фонд администрации муниципального образования "Красногвардейский район"</t>
  </si>
  <si>
    <t>6318003</t>
  </si>
  <si>
    <t>Резервные средства</t>
  </si>
  <si>
    <t>6132001</t>
  </si>
  <si>
    <t>Другие общегосударственные вопросы</t>
  </si>
  <si>
    <t>Отдел земельно-имущественных отношений администрации МО "Красногвардейский район"</t>
  </si>
  <si>
    <t>6130000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</si>
  <si>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</si>
  <si>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</si>
  <si>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</si>
  <si>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Расходы за счет межбюджетных трансфертов, предоставляемых из республиканского бюджета Республики Адыгея</t>
  </si>
  <si>
    <t>5147000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</si>
  <si>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</si>
  <si>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6138011</t>
  </si>
  <si>
    <t>Субвенция на осуществле ние государственных полномочий Республики Адыгея в сфере административных правоотношений</t>
  </si>
  <si>
    <t>5147001</t>
  </si>
  <si>
    <t>Прочие выплаты по обязательствам государства</t>
  </si>
  <si>
    <t>0920305</t>
  </si>
  <si>
    <t>Субвенции</t>
  </si>
  <si>
    <t>530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</si>
  <si>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</si>
  <si>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</si>
  <si>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</si>
  <si>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</si>
  <si>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</si>
  <si>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</si>
  <si>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ЖИЛИЩНО-КОММУНАЛЬНОЕ ХОЗЯЙСТВО</t>
  </si>
  <si>
    <t>010</t>
  </si>
  <si>
    <t>ЖИЛИЩНОЕ ХОЗЯЙСТВО</t>
  </si>
  <si>
    <t>Долгосрочная целевая программа Республики Адыгея "Установка детских игровых площадок" на 2010-2011гг</t>
  </si>
  <si>
    <t>0920390</t>
  </si>
  <si>
    <t>КОММУНАЛЬНОЕ ХОЗЯЙСТВО</t>
  </si>
  <si>
    <t>ФЦП "Социальное развитие села до 2012года"-средства федерального бюджета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</si>
  <si>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</si>
  <si>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</si>
  <si>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ФЦП "Социальное развитие села до 2012г"-средства республиканского бюджета</t>
  </si>
  <si>
    <t>1001101</t>
  </si>
  <si>
    <t>020</t>
  </si>
  <si>
    <t>СОЦИАЛЬНАЯ ПОЛИТИКА</t>
  </si>
  <si>
    <t>СОЦИАЛЬНОЕ ОБЕСПЕЧЕНИЕ НАСЕЛЕНИЯ</t>
  </si>
  <si>
    <t>ФЦП "Социальное развитие села до 2012г"-средства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</si>
  <si>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</si>
  <si>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ФЦП "Социальное развитие села до 2012г."-средства республиканского  бюджета</t>
  </si>
  <si>
    <t>099</t>
  </si>
  <si>
    <t>Федеральная целевая программа "Жилище" на 2011-2015гг</t>
  </si>
  <si>
    <t>1008800</t>
  </si>
  <si>
    <t>Подпрограмма "Обеспечение жильем молодых семей"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</si>
  <si>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</si>
  <si>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</si>
  <si>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</si>
  <si>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ЖИЛИЩНО-КОММУНАЛЬНОЕ  ХОЗЯЙСТВО</t>
  </si>
  <si>
    <t>Коммунальное хозяйство</t>
  </si>
  <si>
    <t>Федеральная целевая программа "Социальное развитие села до 2013года"</t>
  </si>
  <si>
    <t>Субсидии на софинансирование объектов капитального строительства муниципальной собственности</t>
  </si>
  <si>
    <t>РЦП "Социальное развитие селав республике Адыгея на 2003-2013годы"</t>
  </si>
  <si>
    <t>522</t>
  </si>
  <si>
    <t>Расходы на осуществление государственных полномочий в сфере административных правоотношений</t>
  </si>
  <si>
    <t>6127001</t>
  </si>
  <si>
    <t>Представительские и иные расходы муниципального образования "Красногвардейский район"</t>
  </si>
  <si>
    <t>6318028</t>
  </si>
  <si>
    <t>Обеспечение деятельности подведомственных учреждений</t>
  </si>
  <si>
    <t>6320000</t>
  </si>
  <si>
    <t xml:space="preserve">Обеспечение деятельности централизованных бухгалтерий  </t>
  </si>
  <si>
    <t>63212023</t>
  </si>
  <si>
    <t>Фонд оплаты труда казенных учреждений и взносы по обязательному социальному страхованию</t>
  </si>
  <si>
    <t>111</t>
  </si>
  <si>
    <t>6127000</t>
  </si>
  <si>
    <t>НАЦИОНАЛЬНАЯ ОБОРОНА</t>
  </si>
  <si>
    <t>Мобилизационная и вневойсковая подготовка</t>
  </si>
  <si>
    <t>Расходы за счет межбюджетных трансфертов, предоставляемых из федерального бюджета</t>
  </si>
  <si>
    <t>6125000</t>
  </si>
  <si>
    <t>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</si>
  <si>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</si>
  <si>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</si>
  <si>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</si>
  <si>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НАЦИОНАЛЬНАЯ  ЭКОНОМИКА</t>
  </si>
  <si>
    <t>Водное хозяйство</t>
  </si>
  <si>
    <t>20,3</t>
  </si>
  <si>
    <t>Дорожный фонд(Дорожное хозяйство)</t>
  </si>
  <si>
    <t>Другие вопросы в области национальной экономики</t>
  </si>
  <si>
    <t>Благоустройство</t>
  </si>
  <si>
    <t>Общее образование</t>
  </si>
  <si>
    <t>Муниципальная программа МО "Красногвардейский район" "Развитие культуры"</t>
  </si>
  <si>
    <t>5200000</t>
  </si>
  <si>
    <t>5.</t>
  </si>
  <si>
    <t>Управление образования администра ции МО "Красногвардейский район"</t>
  </si>
  <si>
    <t>938</t>
  </si>
  <si>
    <t>ОБРАЗОВАНИЕ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</si>
  <si>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</si>
  <si>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</si>
  <si>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</si>
  <si>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</si>
  <si>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</si>
  <si>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выполнение функций бюджетными учреждениями</t>
  </si>
  <si>
    <t>001</t>
  </si>
  <si>
    <t>Обеспечение деятельности (оказание услуг)бюджетных  детских дошкольных учреждений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</si>
  <si>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</si>
  <si>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</si>
  <si>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</si>
  <si>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</si>
  <si>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</si>
  <si>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</si>
  <si>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5312044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</si>
  <si>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</si>
  <si>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</si>
  <si>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</si>
  <si>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</si>
  <si>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</si>
  <si>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</si>
  <si>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5262017</t>
  </si>
  <si>
    <t>Подпрограмма "Развитие сети общего образования в муниципальном образовании "Красногвардейский район"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</si>
  <si>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</si>
  <si>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</si>
  <si>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</si>
  <si>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</si>
  <si>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</si>
  <si>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</si>
  <si>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5327000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</si>
  <si>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</si>
  <si>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5327009</t>
  </si>
  <si>
    <t>4219900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</si>
  <si>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</si>
  <si>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</si>
  <si>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Подпрограмма "Развитие системы дополнительного образования в муниципальном образовании "Красногвардейский район"</t>
  </si>
  <si>
    <t>5330000</t>
  </si>
  <si>
    <t>Обеспечение деятельности (оказание услуг)  учреждений по внешкольной работе с детьми - ДЮСШ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</si>
  <si>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</si>
  <si>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</si>
  <si>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</si>
  <si>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Ежемесячное денежное вознаграждение за классное  руководство</t>
  </si>
  <si>
    <t>5200900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</si>
  <si>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</si>
  <si>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</si>
  <si>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</si>
  <si>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</si>
  <si>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Проведение мероприятий для детей и молодежи</t>
  </si>
  <si>
    <t>5322037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</si>
  <si>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</si>
  <si>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</si>
  <si>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5352001</t>
  </si>
  <si>
    <t>Резервные фонды  местных администраций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</si>
  <si>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</si>
  <si>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</si>
  <si>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</si>
  <si>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112</t>
  </si>
  <si>
    <t>Упоата налогов, сборов и иных платежей</t>
  </si>
  <si>
    <t>Обеспечение деятельности централизованных бухгалтерий</t>
  </si>
  <si>
    <t>5352023</t>
  </si>
  <si>
    <t>Иные выплаты персоналу казенных учреждений, за исключением фонда оплаты труда</t>
  </si>
  <si>
    <t>Расходы на проведение юбилейных дат и праздничных мероприятий</t>
  </si>
  <si>
    <t>5352036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</si>
  <si>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</si>
  <si>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Фонд оплаты труда и страховые взносы работников органов местного самоуправления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</si>
  <si>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</si>
  <si>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Целевые программы муниципальных образований</t>
  </si>
  <si>
    <t>7950000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</si>
  <si>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</si>
  <si>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</si>
  <si>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</si>
  <si>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</si>
  <si>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</si>
  <si>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7950700</t>
  </si>
  <si>
    <t>Ведомственная целевая программа "Развитие образования" на 2011-2013гг</t>
  </si>
  <si>
    <t>7950905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</si>
  <si>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</si>
  <si>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7951100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</si>
  <si>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</si>
  <si>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</si>
  <si>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</si>
  <si>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государственных языков Республики Адыгея на 2011-2012годы"</t>
  </si>
  <si>
    <t>7951500</t>
  </si>
  <si>
    <t>Ведомственная целевая программа "Профилактика правонарушений в МО "Крпасногвардейский район" на 2012-2013годы"</t>
  </si>
  <si>
    <t>7951005</t>
  </si>
  <si>
    <t>Мероприятия по ведомственным целевым программам</t>
  </si>
  <si>
    <t>246</t>
  </si>
  <si>
    <t>Ведомственная целевая программа "Противопожарная безопасность образовательного учреждения" на 2012-2014годы</t>
  </si>
  <si>
    <t>КУЛЬТУРА , КИНЕМАТОГРАФИЯ</t>
  </si>
  <si>
    <t xml:space="preserve">Культура </t>
  </si>
  <si>
    <t>Подпрограмма "Организация культурно-досуговой деятельности в МО "Красногвардейский район"</t>
  </si>
  <si>
    <t>5210000</t>
  </si>
  <si>
    <t>Обеспечение деятельности (оказание услуг)  учреждений в сфере культуры и кинематографии</t>
  </si>
  <si>
    <t>5212018</t>
  </si>
  <si>
    <t>Подпрограмма "Развитие музейного дела в МО "Красногвардейский район"</t>
  </si>
  <si>
    <t>5220000</t>
  </si>
  <si>
    <t>Обеспечение деятельности(оказание услуг) музеев и постоянных выставок</t>
  </si>
  <si>
    <t>5222019</t>
  </si>
  <si>
    <t xml:space="preserve">Расходы на  заработную плату и страховые взносы работников в целях выполнения функций казенными учреждениями 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</si>
  <si>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</si>
  <si>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</si>
  <si>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</si>
  <si>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</si>
  <si>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</si>
  <si>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</si>
  <si>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</si>
  <si>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</si>
  <si>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</si>
  <si>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</si>
  <si>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</si>
  <si>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</si>
  <si>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</si>
  <si>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5252023</t>
  </si>
  <si>
    <t>Муниципальная программа МО "Красногвардейский район" "Социальная поддержка граждан в  МО "Красногвардейский район""</t>
  </si>
  <si>
    <t>5400000</t>
  </si>
  <si>
    <t>Подпрограмма "Социальное обеспечение населения МО "Красногвардейский район""</t>
  </si>
  <si>
    <t>5410000</t>
  </si>
  <si>
    <t>Выплата пенсии за выслугу лет муниципальным служащим</t>
  </si>
  <si>
    <t>5418007</t>
  </si>
  <si>
    <t>Пособия и компенсации по публичным нормативным обязательствам</t>
  </si>
  <si>
    <t>4910100</t>
  </si>
  <si>
    <t>Подпрограмма "Государственная поддержка детей-сирот и детей, оставшихся без попечения родителей"</t>
  </si>
  <si>
    <t>5360000</t>
  </si>
  <si>
    <t>5367000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</si>
  <si>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</si>
  <si>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5367008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</si>
  <si>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</si>
  <si>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</si>
  <si>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</si>
  <si>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</si>
  <si>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Выплаты приемной семье на содержание подопечных  детей</t>
  </si>
  <si>
    <t>5367113</t>
  </si>
  <si>
    <t>Выплаты семьям опекунов на содержание подопечных детей</t>
  </si>
  <si>
    <t>5367213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</si>
  <si>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</si>
  <si>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5367214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</si>
  <si>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</si>
  <si>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5367215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</si>
  <si>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</si>
  <si>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6127004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</si>
  <si>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</si>
  <si>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</si>
  <si>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Мероприятия по ведомственным  целевым программам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</si>
  <si>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</si>
  <si>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</si>
  <si>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 xml:space="preserve"> ФИЗИЧЕСКАЯ КУЛЬТУРА  И СПОРТ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</si>
  <si>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</si>
  <si>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</si>
  <si>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14</t>
  </si>
  <si>
    <t xml:space="preserve">Выравнивание бюджетной обеспеченности поселений </t>
  </si>
  <si>
    <t>6318004</t>
  </si>
  <si>
    <t>Дотации на выравнивание бюджетной обеспеченности поселений</t>
  </si>
  <si>
    <t>511</t>
  </si>
  <si>
    <t>Иные дотации</t>
  </si>
  <si>
    <t>Поддержка мер по обеспечению сбалансированности бюджетов</t>
  </si>
  <si>
    <t>6318005</t>
  </si>
  <si>
    <t>Дотации бюджетам поселений на поддержку мер по обеспечению сбалансированности бюджетов</t>
  </si>
  <si>
    <t>512</t>
  </si>
  <si>
    <t>Обслуживание государственого имуниципального долга</t>
  </si>
  <si>
    <t>Приложение № 11</t>
  </si>
  <si>
    <t>К решению Совета народных депутатов муниципального</t>
  </si>
  <si>
    <t>РАСПРЕДЕЛЕНИЕ БЮДЖЕТНЫХ АССИГНОВАНИЙ  БЮДЖЕТА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</si>
  <si>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</si>
  <si>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>Наименование</t>
  </si>
  <si>
    <t>ЦСР</t>
  </si>
  <si>
    <t>2019 г.</t>
  </si>
  <si>
    <t>Функционирование высшего должностного лица субъекта РФ и органа местного самоуправления</t>
  </si>
  <si>
    <t>Функционирование высшего должностного лица муниципального образования</t>
  </si>
  <si>
    <r>
      <t>.</t>
    </r>
    <r>
      <rPr>
        <sz val="9"/>
        <rFont val="Times New Roman"/>
        <family val="1"/>
      </rPr>
      <t>6110000000</t>
    </r>
  </si>
  <si>
    <t>Глава муниципального  образования</t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</si>
  <si>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</si>
  <si>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</si>
  <si>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</si>
  <si>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</si>
  <si>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</si>
  <si>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</si>
  <si>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</si>
  <si>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r>
      <t>.</t>
    </r>
    <r>
      <rPr>
        <sz val="9"/>
        <rFont val="Times New Roman"/>
        <family val="1"/>
      </rPr>
      <t>6160000000</t>
    </r>
  </si>
  <si>
    <t>Обеспечение функций органами местного самоуправления</t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</si>
  <si>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</si>
  <si>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</si>
  <si>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</si>
  <si>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</si>
  <si>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</si>
  <si>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</si>
  <si>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Прочие расходы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</si>
  <si>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</si>
  <si>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</si>
  <si>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</si>
  <si>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</si>
  <si>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</si>
  <si>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</si>
  <si>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883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</si>
  <si>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</si>
  <si>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</si>
  <si>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</si>
  <si>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</si>
  <si>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</si>
  <si>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Ведомственные целевые программы муниципальных образований</t>
  </si>
  <si>
    <t>6800000000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</si>
  <si>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</si>
  <si>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</si>
  <si>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Расходы 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</si>
  <si>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</si>
  <si>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6210000000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</si>
  <si>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</si>
  <si>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</si>
  <si>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6220000000</t>
  </si>
  <si>
    <t>Функционирование органов в сфере национальной безопасности и правоохранительной деятельности</t>
  </si>
  <si>
    <t xml:space="preserve">Национальная экономика </t>
  </si>
  <si>
    <t>Содержание автомобильных дорог общего пользования местного значения и искусственных сооружений на них</t>
  </si>
  <si>
    <t>Прочие работы, услуги</t>
  </si>
  <si>
    <t>Ремонт автомобильных дорог общего пользования местного значения и искусственных сооружений на них</t>
  </si>
  <si>
    <t>6310000000</t>
  </si>
  <si>
    <t>Поддержка коммунального хозяйства</t>
  </si>
  <si>
    <t>6400000000</t>
  </si>
  <si>
    <t xml:space="preserve">Прочие мероприятия по благоустройству городских округов и поселений </t>
  </si>
  <si>
    <t xml:space="preserve">КУЛЬТУРА, КИНЕМАТОГРАФИЯ </t>
  </si>
  <si>
    <t xml:space="preserve"> Культура</t>
  </si>
  <si>
    <t>6500000000</t>
  </si>
  <si>
    <t>6510000000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</si>
  <si>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</si>
  <si>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</si>
  <si>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</si>
  <si>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</si>
  <si>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</si>
  <si>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Социальные выплаты</t>
  </si>
  <si>
    <t>ФИЗИЧЕСКАЯ КУЛЬТУРА И СПОРТ</t>
  </si>
  <si>
    <t>6710000000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</si>
  <si>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</si>
  <si>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</si>
  <si>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</si>
  <si>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</si>
  <si>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</si>
  <si>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</si>
  <si>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Приложение № 13</t>
  </si>
  <si>
    <t>343</t>
  </si>
  <si>
    <t>346</t>
  </si>
  <si>
    <t>349</t>
  </si>
  <si>
    <t>6180090040</t>
  </si>
  <si>
    <t>350</t>
  </si>
  <si>
    <t xml:space="preserve"> Массовый спорт. Увеличение мат.запасов</t>
  </si>
  <si>
    <t>0113  6180090030 .</t>
  </si>
  <si>
    <t>0502 6910040020.</t>
  </si>
  <si>
    <t>0503 6440090080.</t>
  </si>
  <si>
    <t>264</t>
  </si>
  <si>
    <t xml:space="preserve">                                   (должность)                                                    (подпись)                          (расшифровка подписи)</t>
  </si>
  <si>
    <t>Исполнитель</t>
  </si>
  <si>
    <r>
      <t xml:space="preserve">       ___________________            ____________       </t>
    </r>
    <r>
      <rPr>
        <u val="single"/>
        <sz val="12"/>
        <rFont val="Times New Roman"/>
        <family val="1"/>
      </rPr>
      <t>К.В.Аванесова</t>
    </r>
  </si>
  <si>
    <t>Финансист</t>
  </si>
  <si>
    <t>(уполномоченное лицо)</t>
  </si>
  <si>
    <t>Обслуживание муниципального долга.</t>
  </si>
  <si>
    <t>Массовый спорт. Оплата с начислением по трудовому договору на 7 500 руб.*12 мес.+начисления 27,3%</t>
  </si>
  <si>
    <t>Гос.поддержка в сфере культуры. (Содержание памятников)</t>
  </si>
  <si>
    <t>Прочие мероприятия по благоустройству. Прочие услуги. Топографо-геодезич.съемка</t>
  </si>
  <si>
    <t xml:space="preserve">Прочие мероприятия по благоустройству. Прочие услуги. Расчистка территори поселения </t>
  </si>
  <si>
    <r>
      <t xml:space="preserve">Поддержка ЖКХ МО "Большесидоровского сельского поселения" . </t>
    </r>
    <r>
      <rPr>
        <b/>
        <sz val="9"/>
        <rFont val="Times New Roman"/>
        <family val="1"/>
      </rPr>
      <t>Газопровод</t>
    </r>
  </si>
  <si>
    <t>Поддержка ЖКХ. Оплата проекта организ.зоны санитар.охраны источ.водоснабжения</t>
  </si>
  <si>
    <t>Поддержка ЖКХ МО "Большесидоровского сельского поселения" . Пробы воды,противоклещевая обработка.</t>
  </si>
  <si>
    <t>Поддержка ЖКХ МО "Большесидоровского сельского поселения".Коммунальные услуги.Электроэнергия</t>
  </si>
  <si>
    <r>
      <t>Итого: 0412</t>
    </r>
    <r>
      <rPr>
        <b/>
        <i/>
        <sz val="11"/>
        <color indexed="9"/>
        <rFont val="Times New Roman"/>
        <family val="1"/>
      </rPr>
      <t>.</t>
    </r>
  </si>
  <si>
    <t>Мероприятия по землеустройству и землепользованию (Межевое дело) Прочие услуги (Межевание зем. участков )</t>
  </si>
  <si>
    <r>
      <rPr>
        <b/>
        <sz val="9"/>
        <rFont val="Times New Roman"/>
        <family val="1"/>
      </rPr>
      <t xml:space="preserve">Ремонт автомобильных дорог общего пользования местного значения и искусственных сооружений. </t>
    </r>
    <r>
      <rPr>
        <sz val="9"/>
        <rFont val="Times New Roman"/>
        <family val="1"/>
      </rPr>
      <t>Грейдирование дорог.</t>
    </r>
  </si>
  <si>
    <r>
      <rPr>
        <b/>
        <sz val="9"/>
        <rFont val="Times New Roman"/>
        <family val="1"/>
      </rPr>
      <t>Содержание автомобильных дорог общего пользования местного значения и искусственных сооружений .</t>
    </r>
    <r>
      <rPr>
        <sz val="9"/>
        <rFont val="Times New Roman"/>
        <family val="1"/>
      </rPr>
      <t xml:space="preserve"> Прочие услуги. Установка улич.освещения и др.</t>
    </r>
  </si>
  <si>
    <r>
      <rPr>
        <b/>
        <sz val="9"/>
        <rFont val="Times New Roman"/>
        <family val="1"/>
      </rPr>
      <t>Содержание автомобильных дорог общего пользования местного значения и искусственных сооружений .</t>
    </r>
    <r>
      <rPr>
        <sz val="9"/>
        <rFont val="Times New Roman"/>
        <family val="1"/>
      </rPr>
      <t xml:space="preserve"> Электроэнергия</t>
    </r>
  </si>
  <si>
    <t>Оплата труда инспектора ВУС. 12 960,83 руб.*12 мес.</t>
  </si>
  <si>
    <t xml:space="preserve">МП"Военно-патриотическое воспитание несовершеннолетних и молодежи на территории МО" Большесидоровское сельское поселение" на 2020-2022гг." </t>
  </si>
  <si>
    <t xml:space="preserve">МП"Развитиен добровольничества (волонтерства) в  МО" Большесидоровское сельское поселение" на 2020-2022гг." </t>
  </si>
  <si>
    <t>МП"О противодействии корупции в МО" Большесидоровское сельское поселение" на 2018-2020гг." (банер и буклеты)</t>
  </si>
  <si>
    <r>
      <rPr>
        <b/>
        <sz val="9"/>
        <rFont val="Times New Roman"/>
        <family val="1"/>
      </rPr>
      <t>Прочие слуги.</t>
    </r>
    <r>
      <rPr>
        <sz val="9"/>
        <rFont val="Times New Roman"/>
        <family val="1"/>
      </rPr>
      <t xml:space="preserve"> Ритуальные услуги - 50 тыс.руб.</t>
    </r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</si>
  <si>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контроля-42 тыс.руб.</t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</si>
  <si>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  Ежегодный членский взнос в АСМО РА </t>
    </r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</si>
  <si>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Земельный налог </t>
    </r>
  </si>
  <si>
    <r>
      <rPr>
        <b/>
        <sz val="9"/>
        <rFont val="Times New Roman"/>
        <family val="1"/>
      </rPr>
      <t xml:space="preserve">Увеличение стоимости материальных запасов: </t>
    </r>
    <r>
      <rPr>
        <sz val="9"/>
        <rFont val="Times New Roman"/>
        <family val="1"/>
      </rPr>
      <t>Приобрит.подарочной и сувенирной продукции, не преднознач. для перепродажи- 10 тыс. руб.</t>
    </r>
  </si>
  <si>
    <r>
      <t xml:space="preserve">Прочие услуги: </t>
    </r>
    <r>
      <rPr>
        <sz val="9"/>
        <rFont val="Times New Roman"/>
        <family val="1"/>
      </rPr>
      <t>Оплата по труд. дог. наем.делопроизводителю - 4,8 тыс.руб.*12мес.=57,3 тыс. руб.; типографские услуги - 30,0 тыс. руб.Обес. работосп. сайта и продление прав - 22 тыс. руб.,ООО "Золотая рыбка"- 3 тыс. руб.Гарант -62,4тыс.руб.. ИТС"БЭСТ"-34 тыс.руб.,оценка имущ.-30 тыс.руб.,установка инф.щита-16 тыс.руб.</t>
    </r>
    <r>
      <rPr>
        <b/>
        <sz val="9"/>
        <rFont val="Times New Roman"/>
        <family val="1"/>
      </rPr>
      <t xml:space="preserve"> </t>
    </r>
  </si>
  <si>
    <t>Административная комиссия.Итого.</t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</si>
  <si>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Покупка бумаги.</t>
    </r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</si>
  <si>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Покупка конц.тов.</t>
    </r>
  </si>
  <si>
    <r>
      <rPr>
        <b/>
        <sz val="9"/>
        <rFont val="Times New Roman"/>
        <family val="1"/>
      </rPr>
      <t xml:space="preserve">Административная комиссия. </t>
    </r>
    <r>
      <rPr>
        <sz val="9"/>
        <rFont val="Times New Roman"/>
        <family val="1"/>
      </rPr>
      <t>Интернет 4 мес.*3,2 тыс.руб.</t>
    </r>
  </si>
  <si>
    <t>Проведение выборов в Совет народных депутатов</t>
  </si>
  <si>
    <t>Итого по лимиту 290 тыс.руб.</t>
  </si>
  <si>
    <r>
      <t xml:space="preserve">Прочие расходы. </t>
    </r>
    <r>
      <rPr>
        <sz val="9"/>
        <rFont val="Times New Roman"/>
        <family val="1"/>
      </rPr>
      <t>Сверхлимит.размещ.отходов.</t>
    </r>
  </si>
  <si>
    <r>
      <t xml:space="preserve">Прочие расходы </t>
    </r>
    <r>
      <rPr>
        <sz val="9"/>
        <rFont val="Times New Roman"/>
        <family val="1"/>
      </rPr>
      <t>Транспортный налог.</t>
    </r>
  </si>
  <si>
    <r>
      <t>Прочие расходы .</t>
    </r>
    <r>
      <rPr>
        <sz val="9"/>
        <rFont val="Times New Roman"/>
        <family val="1"/>
      </rPr>
      <t xml:space="preserve">Налог на имущество с организ.  </t>
    </r>
  </si>
  <si>
    <r>
      <rPr>
        <b/>
        <sz val="9"/>
        <color indexed="8"/>
        <rFont val="Times New Roman"/>
        <family val="1"/>
      </rPr>
      <t>Увеличение стоимости материальных запасов.</t>
    </r>
    <r>
      <rPr>
        <sz val="9"/>
        <color indexed="8"/>
        <rFont val="Times New Roman"/>
        <family val="1"/>
      </rPr>
      <t>ГСМ норма в месяц 270 л * 47руб * 12 = 163 тыс. руб; диз.топливо</t>
    </r>
  </si>
  <si>
    <r>
      <t xml:space="preserve">Прочие услуги: </t>
    </r>
    <r>
      <rPr>
        <sz val="9"/>
        <rFont val="Times New Roman"/>
        <family val="1"/>
      </rPr>
      <t>Информ.техн.сопровождение ООО "БЭСТ-СОФТ"-15,6 тыс.руб; Подписка газеты "Дружба"-1 тыс.руб.; Подписка газеты "Советская Адыгея" и "Адыгэ Мак", "Вольная Кубань"-6 тыс.руб.; Расчет платежей по экологии-2 тыс.руб.; Услуги по страхов. и диагностике транс.ср-ва - 10 тыс.руб.; Опл.за вывоз мусора- 4 тыс.руб.; мед.осмотр водителя-12 тыс.руб..</t>
    </r>
  </si>
  <si>
    <r>
      <t xml:space="preserve">Содержание имущества: </t>
    </r>
    <r>
      <rPr>
        <sz val="9"/>
        <rFont val="Times New Roman"/>
        <family val="1"/>
      </rPr>
      <t xml:space="preserve"> Заправка и ремонт орг.техн.-15 тыс.руб.</t>
    </r>
  </si>
  <si>
    <r>
      <t>Услуги связи:</t>
    </r>
    <r>
      <rPr>
        <sz val="9"/>
        <rFont val="Times New Roman"/>
        <family val="1"/>
      </rPr>
      <t xml:space="preserve"> Услуги связи ЮТК-15,6 тыс.руб.; -абонентская плата за Интернет 8 мес.* 3,2тыс.руб= 25,6 тыс.руб.  </t>
    </r>
  </si>
  <si>
    <t>Итого: опл.тр.+начисл.на опл.тр.</t>
  </si>
  <si>
    <r>
      <t xml:space="preserve">Оплата труда. </t>
    </r>
    <r>
      <rPr>
        <sz val="9"/>
        <rFont val="Times New Roman"/>
        <family val="1"/>
      </rPr>
      <t>Согл.штат.расписа.опл.тр. мун.сл. 137 548 руб.*9 мес.=1 237 932 руб.не мун.служ. 21 361 руб.*9 мес. =192 249 руб. (с 01.10.2020- увел.на 3,8%) мун.служ.142 775 руб.*3 мес.=428 325 руб. не мун.служ. 22 173 руб.*3 мес.= 66 519 руб. Выплаты при предостав.ежегод.опл.отпуска : мун.служ (окл.+кл.чин*3) 39 042 руб.*3=117 126 руб.; не мун.служ (окл.*4) 5 356 руб.*4=21 424 руб.</t>
    </r>
  </si>
  <si>
    <t>Начисление на зарплату 30.2%</t>
  </si>
  <si>
    <r>
      <t xml:space="preserve">Оплата труда. </t>
    </r>
    <r>
      <rPr>
        <sz val="8"/>
        <rFont val="Times New Roman"/>
        <family val="1"/>
      </rPr>
      <t>Месячное ден.содержание 49 173 руб.*9 мес.= 442 557 руб. (с 01.10.2020- увел.на 3,8%) 51 042 руб.*3 мес.=153 126руб. Выплаты при предостав.ежегод.опл.отпуска 51 042 руб.*2 =102 084 руб.</t>
    </r>
  </si>
  <si>
    <t>10.</t>
  </si>
  <si>
    <t>9.</t>
  </si>
  <si>
    <t>8.</t>
  </si>
  <si>
    <t>7.</t>
  </si>
  <si>
    <t>6.</t>
  </si>
  <si>
    <t>3.</t>
  </si>
  <si>
    <t>в валюте</t>
  </si>
  <si>
    <t>код аналит.показателя*</t>
  </si>
  <si>
    <t>КОСГУ</t>
  </si>
  <si>
    <t>вида расходов</t>
  </si>
  <si>
    <t>целевой статьи</t>
  </si>
  <si>
    <t>подраздела</t>
  </si>
  <si>
    <t>раздела</t>
  </si>
  <si>
    <t>Код по бюджетной классификации Российской Федерации</t>
  </si>
  <si>
    <t>Единица измерения: рубли</t>
  </si>
  <si>
    <t>БЮДЖЕТНАЯ СМЕТА на 2020 год.</t>
  </si>
  <si>
    <t>(расшифровка подписи)</t>
  </si>
  <si>
    <t xml:space="preserve">      (подпись)</t>
  </si>
  <si>
    <t>от 26.12.2019 г. №64</t>
  </si>
  <si>
    <t>"Большесидоровское сельское поселение"</t>
  </si>
  <si>
    <t>к постановлению МО</t>
  </si>
  <si>
    <t>Приложение №1</t>
  </si>
  <si>
    <t>МП "Создание условия для малого и среднего предпринимательства в МО "Большесидоровское сельское поселение"</t>
  </si>
  <si>
    <t>0412  6310090050.</t>
  </si>
  <si>
    <t>МП "Развитие добровольничествана территории  МО"Большесидоровское сельское поселение"</t>
  </si>
  <si>
    <t>Другие общегосударственные вопросы. Ритуальные услуги</t>
  </si>
  <si>
    <t>Другие общегосударственные вопросы.расходы на обеспечение функций местного самоуправления по передаче полномочий на осущ.внешнего муницип.контроля</t>
  </si>
  <si>
    <t>0113  6180000401 .</t>
  </si>
  <si>
    <t>0102  6110000100 .</t>
  </si>
  <si>
    <t>на 2020 год</t>
  </si>
  <si>
    <t>Кассовый план исполнения  бюджета поселения в 2020 году</t>
  </si>
  <si>
    <t>Приложение №3</t>
  </si>
  <si>
    <t>от  26.12.2019 г. № 63</t>
  </si>
  <si>
    <t xml:space="preserve"> «Большесидоровское сельское поселение»</t>
  </si>
  <si>
    <t xml:space="preserve">                                                                                              к постановлению главы МО</t>
  </si>
  <si>
    <t>Приложение № 2</t>
  </si>
  <si>
    <t>6180000401</t>
  </si>
  <si>
    <t>2020 год</t>
  </si>
  <si>
    <t>2020год</t>
  </si>
  <si>
    <t>Лимиты бюджетных обязательств на 2020 год</t>
  </si>
  <si>
    <t xml:space="preserve">
</t>
  </si>
  <si>
    <t>Приложение №2</t>
  </si>
  <si>
    <t>6810010050</t>
  </si>
  <si>
    <t xml:space="preserve">1 16 07090 10 </t>
  </si>
  <si>
    <t>0113  6810010050.</t>
  </si>
  <si>
    <t>МП "Военно-патриотическое воспитание несовершеннолетних и молодежи на территории  МО"Большесидоровское сельское поселение"</t>
  </si>
  <si>
    <t>МО "Большесидоровское  сельское поселение" на 2020 год</t>
  </si>
  <si>
    <t xml:space="preserve">Приложение № 7 к решению </t>
  </si>
  <si>
    <t xml:space="preserve">на 2020 год </t>
  </si>
  <si>
    <t>"О бюджете МО Большесидоровское сельское поселение" на 2020 год и плановый период 2021-2022 гг.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</si>
  <si>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</si>
  <si>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2020 - 2022 годы." </t>
  </si>
  <si>
    <t>2020 г.</t>
  </si>
  <si>
    <t xml:space="preserve">на  2020 год </t>
  </si>
  <si>
    <t xml:space="preserve">МП "Военно-патриотическое воспитание несовершеннолетних и молодежи на территории  муниципального образования "Большесидоровское сельское поселение" на 2020 - 2022 годы." </t>
  </si>
  <si>
    <t>1 03 02231 01</t>
  </si>
  <si>
    <t>1 03 02241 01</t>
  </si>
  <si>
    <t>1 03 02251 01</t>
  </si>
  <si>
    <t>1 03 02261 01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</si>
  <si>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</si>
  <si>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Ведомственная структура расходов  бюджета муниципального образования  "Большесидоровское сельское поселение" на 2020 год.</t>
  </si>
  <si>
    <t>759</t>
  </si>
  <si>
    <t>07.05.2020  года</t>
  </si>
  <si>
    <t>и.о. главы МО "Большесидоровское сельское поселение"</t>
  </si>
  <si>
    <t>и.о. главы  МО "Большесидоровское сельское поселение"</t>
  </si>
  <si>
    <t>__________________________ М.Ю.Гулак</t>
  </si>
  <si>
    <t xml:space="preserve">Решением СНД  МО «Большесидоровское сельское поселение» №150 от  07.05.2020 года </t>
  </si>
  <si>
    <t>251</t>
  </si>
  <si>
    <t>__________________________М.Ю.Гулак</t>
  </si>
  <si>
    <t>07.05.2020 года</t>
  </si>
  <si>
    <t xml:space="preserve">Решением СНД  МО «Большесидоровское сельское поселение» №150 от 07.05.2020  года </t>
  </si>
  <si>
    <t>№150 от  07.05.202 г.</t>
  </si>
  <si>
    <r>
      <t>№</t>
    </r>
    <r>
      <rPr>
        <u val="single"/>
        <sz val="11"/>
        <rFont val="Times New Roman"/>
        <family val="1"/>
      </rPr>
      <t xml:space="preserve">150 </t>
    </r>
    <r>
      <rPr>
        <sz val="11"/>
        <rFont val="Times New Roman"/>
        <family val="1"/>
      </rPr>
      <t xml:space="preserve">от  </t>
    </r>
    <r>
      <rPr>
        <u val="single"/>
        <sz val="11"/>
        <rFont val="Times New Roman"/>
        <family val="1"/>
      </rPr>
      <t>07.05.2020 г.</t>
    </r>
  </si>
  <si>
    <r>
      <t>№</t>
    </r>
    <r>
      <rPr>
        <u val="single"/>
        <sz val="9"/>
        <rFont val="Times New Roman"/>
        <family val="1"/>
      </rPr>
      <t>150</t>
    </r>
    <r>
      <rPr>
        <sz val="9"/>
        <rFont val="Times New Roman"/>
        <family val="1"/>
      </rPr>
      <t xml:space="preserve"> от </t>
    </r>
    <r>
      <rPr>
        <u val="single"/>
        <sz val="9"/>
        <rFont val="Times New Roman"/>
        <family val="1"/>
      </rPr>
      <t xml:space="preserve"> 07.05.2020 г.</t>
    </r>
  </si>
  <si>
    <t>Межбюджетные трансферты</t>
  </si>
  <si>
    <t>Иные межбюджетные трансферты</t>
  </si>
  <si>
    <r>
      <t xml:space="preserve">Прочие расходы. </t>
    </r>
    <r>
      <rPr>
        <sz val="9"/>
        <rFont val="Times New Roman"/>
        <family val="1"/>
      </rPr>
      <t>Опл.штрафов</t>
    </r>
  </si>
  <si>
    <r>
      <rPr>
        <b/>
        <sz val="9"/>
        <rFont val="Times New Roman"/>
        <family val="1"/>
      </rPr>
      <t>Прочие расходы:</t>
    </r>
    <r>
      <rPr>
        <sz val="9"/>
        <rFont val="Times New Roman"/>
        <family val="1"/>
      </rPr>
      <t xml:space="preserve">   Опл.штрафов</t>
    </r>
  </si>
  <si>
    <t>Прочие мероприятия по благоустройству. Увеличение стоимости строительных материалов</t>
  </si>
  <si>
    <t>Прочие мероприятия по благоустройству. Увеличение стоимости прочих материальных запасов однократного применения</t>
  </si>
  <si>
    <r>
      <t xml:space="preserve"> _______________________           </t>
    </r>
    <r>
      <rPr>
        <u val="single"/>
        <sz val="9"/>
        <rFont val="Times New Roman"/>
        <family val="1"/>
      </rPr>
      <t xml:space="preserve">  М.Ю.Гулак</t>
    </r>
  </si>
  <si>
    <t>Решением СНД МО «Большесидоровское сельское поселение»  №150 от  07.05.2020г.</t>
  </si>
  <si>
    <t xml:space="preserve"> и.о. руководителя учреждения</t>
  </si>
  <si>
    <r>
      <t xml:space="preserve">___________________            ____________           </t>
    </r>
    <r>
      <rPr>
        <u val="single"/>
        <sz val="12"/>
        <rFont val="Times New Roman"/>
        <family val="1"/>
      </rPr>
      <t>М.Ю.Гулак</t>
    </r>
  </si>
  <si>
    <t>292</t>
  </si>
  <si>
    <t>297</t>
  </si>
  <si>
    <t>344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</si>
</sst>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i/>
      <sz val="1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b/>
      <sz val="8"/>
      <name val="Tahoma"/>
      <family val="2"/>
    </font>
    <font>
      <b/>
      <sz val="10"/>
      <name val="Arial Cyr"/>
      <family val="0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b/>
      <sz val="9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4" fillId="0" borderId="0" xfId="57" applyFont="1" applyFill="1" applyAlignment="1">
      <alignment vertical="center" textRotation="90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20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vertical="center"/>
      <protection/>
    </xf>
    <xf numFmtId="0" fontId="22" fillId="0" borderId="0" xfId="58" applyFont="1" applyFill="1" applyAlignment="1">
      <alignment horizontal="left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0" fontId="9" fillId="0" borderId="0" xfId="58" applyFont="1" applyFill="1" applyAlignment="1">
      <alignment vertical="center"/>
      <protection/>
    </xf>
    <xf numFmtId="14" fontId="3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14" fontId="3" fillId="0" borderId="0" xfId="58" applyNumberFormat="1" applyFont="1" applyFill="1" applyAlignment="1">
      <alignment horizontal="left"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10" xfId="58" applyFont="1" applyFill="1" applyBorder="1" applyAlignment="1">
      <alignment horizontal="left" vertical="center"/>
      <protection/>
    </xf>
    <xf numFmtId="0" fontId="9" fillId="0" borderId="11" xfId="58" applyFont="1" applyFill="1" applyBorder="1" applyAlignment="1">
      <alignment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24" fillId="0" borderId="12" xfId="58" applyFont="1" applyFill="1" applyBorder="1" applyAlignment="1">
      <alignment vertical="center"/>
      <protection/>
    </xf>
    <xf numFmtId="0" fontId="24" fillId="0" borderId="13" xfId="58" applyFont="1" applyFill="1" applyBorder="1" applyAlignment="1">
      <alignment vertical="center"/>
      <protection/>
    </xf>
    <xf numFmtId="0" fontId="24" fillId="0" borderId="14" xfId="58" applyFont="1" applyFill="1" applyBorder="1" applyAlignment="1">
      <alignment vertical="center"/>
      <protection/>
    </xf>
    <xf numFmtId="0" fontId="24" fillId="0" borderId="15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24" fillId="0" borderId="15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24" fillId="0" borderId="15" xfId="58" applyFont="1" applyFill="1" applyBorder="1" applyAlignment="1">
      <alignment vertical="center"/>
      <protection/>
    </xf>
    <xf numFmtId="0" fontId="24" fillId="0" borderId="16" xfId="58" applyFont="1" applyFill="1" applyBorder="1" applyAlignment="1">
      <alignment vertical="center"/>
      <protection/>
    </xf>
    <xf numFmtId="0" fontId="24" fillId="0" borderId="16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left" vertical="center"/>
      <protection/>
    </xf>
    <xf numFmtId="0" fontId="14" fillId="0" borderId="13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2" fontId="12" fillId="0" borderId="17" xfId="58" applyNumberFormat="1" applyFont="1" applyFill="1" applyBorder="1" applyAlignment="1">
      <alignment horizontal="right" vertical="center"/>
      <protection/>
    </xf>
    <xf numFmtId="0" fontId="8" fillId="0" borderId="12" xfId="58" applyFont="1" applyFill="1" applyBorder="1" applyAlignment="1">
      <alignment horizontal="left" vertical="center"/>
      <protection/>
    </xf>
    <xf numFmtId="0" fontId="3" fillId="0" borderId="13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11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right" vertical="center"/>
      <protection/>
    </xf>
    <xf numFmtId="0" fontId="3" fillId="0" borderId="18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4" fontId="12" fillId="0" borderId="17" xfId="58" applyNumberFormat="1" applyFont="1" applyFill="1" applyBorder="1" applyAlignment="1">
      <alignment horizontal="right" vertical="center"/>
      <protection/>
    </xf>
    <xf numFmtId="0" fontId="12" fillId="0" borderId="12" xfId="58" applyFont="1" applyFill="1" applyBorder="1" applyAlignment="1">
      <alignment horizontal="center" vertical="center"/>
      <protection/>
    </xf>
    <xf numFmtId="0" fontId="12" fillId="0" borderId="12" xfId="58" applyFont="1" applyFill="1" applyBorder="1" applyAlignment="1">
      <alignment horizontal="left" vertical="center"/>
      <protection/>
    </xf>
    <xf numFmtId="0" fontId="25" fillId="0" borderId="17" xfId="58" applyFont="1" applyFill="1" applyBorder="1" applyAlignment="1">
      <alignment horizontal="left" vertical="center" wrapText="1"/>
      <protection/>
    </xf>
    <xf numFmtId="2" fontId="15" fillId="0" borderId="17" xfId="58" applyNumberFormat="1" applyFont="1" applyFill="1" applyBorder="1" applyAlignment="1">
      <alignment horizontal="right" vertical="center"/>
      <protection/>
    </xf>
    <xf numFmtId="4" fontId="15" fillId="0" borderId="17" xfId="58" applyNumberFormat="1" applyFont="1" applyFill="1" applyBorder="1" applyAlignment="1">
      <alignment horizontal="right" vertical="center"/>
      <protection/>
    </xf>
    <xf numFmtId="0" fontId="25" fillId="0" borderId="17" xfId="58" applyNumberFormat="1" applyFont="1" applyFill="1" applyBorder="1" applyAlignment="1">
      <alignment horizontal="left" vertical="center" wrapText="1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19" xfId="58" applyFont="1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25" fillId="0" borderId="17" xfId="58" applyNumberFormat="1" applyFont="1" applyFill="1" applyBorder="1" applyAlignment="1">
      <alignment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26" fillId="0" borderId="17" xfId="58" applyFont="1" applyFill="1" applyBorder="1" applyAlignment="1">
      <alignment vertical="center" wrapText="1"/>
      <protection/>
    </xf>
    <xf numFmtId="2" fontId="24" fillId="0" borderId="17" xfId="58" applyNumberFormat="1" applyFont="1" applyFill="1" applyBorder="1" applyAlignment="1">
      <alignment horizontal="right" vertical="center"/>
      <protection/>
    </xf>
    <xf numFmtId="2" fontId="8" fillId="0" borderId="17" xfId="58" applyNumberFormat="1" applyFont="1" applyFill="1" applyBorder="1" applyAlignment="1">
      <alignment horizontal="right" vertical="center"/>
      <protection/>
    </xf>
    <xf numFmtId="4" fontId="8" fillId="0" borderId="17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25" fillId="0" borderId="17" xfId="58" applyFont="1" applyFill="1" applyBorder="1" applyAlignment="1">
      <alignment vertical="center" wrapText="1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1" fontId="7" fillId="0" borderId="17" xfId="58" applyNumberFormat="1" applyFont="1" applyFill="1" applyBorder="1" applyAlignment="1">
      <alignment horizontal="right" vertical="center"/>
      <protection/>
    </xf>
    <xf numFmtId="0" fontId="12" fillId="0" borderId="13" xfId="58" applyFont="1" applyFill="1" applyBorder="1" applyAlignment="1">
      <alignment vertical="center"/>
      <protection/>
    </xf>
    <xf numFmtId="2" fontId="3" fillId="0" borderId="17" xfId="58" applyNumberFormat="1" applyFont="1" applyFill="1" applyBorder="1" applyAlignment="1">
      <alignment horizontal="right" vertical="center"/>
      <protection/>
    </xf>
    <xf numFmtId="0" fontId="12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right" vertical="center"/>
      <protection/>
    </xf>
    <xf numFmtId="2" fontId="5" fillId="0" borderId="16" xfId="58" applyNumberFormat="1" applyFont="1" applyFill="1" applyBorder="1" applyAlignment="1">
      <alignment horizontal="right" vertical="center"/>
      <protection/>
    </xf>
    <xf numFmtId="1" fontId="5" fillId="0" borderId="0" xfId="58" applyNumberFormat="1" applyFont="1" applyFill="1" applyBorder="1" applyAlignment="1">
      <alignment horizontal="right" vertical="center"/>
      <protection/>
    </xf>
    <xf numFmtId="1" fontId="5" fillId="0" borderId="16" xfId="58" applyNumberFormat="1" applyFont="1" applyFill="1" applyBorder="1" applyAlignment="1">
      <alignment horizontal="right" vertical="center"/>
      <protection/>
    </xf>
    <xf numFmtId="1" fontId="7" fillId="0" borderId="20" xfId="58" applyNumberFormat="1" applyFont="1" applyFill="1" applyBorder="1" applyAlignment="1">
      <alignment horizontal="right" vertical="center"/>
      <protection/>
    </xf>
    <xf numFmtId="0" fontId="7" fillId="0" borderId="19" xfId="58" applyFont="1" applyFill="1" applyBorder="1" applyAlignment="1">
      <alignment horizontal="left" vertical="center"/>
      <protection/>
    </xf>
    <xf numFmtId="0" fontId="7" fillId="0" borderId="21" xfId="58" applyFont="1" applyFill="1" applyBorder="1" applyAlignment="1">
      <alignment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2" fontId="7" fillId="0" borderId="21" xfId="58" applyNumberFormat="1" applyFont="1" applyFill="1" applyBorder="1" applyAlignment="1">
      <alignment horizontal="right" vertical="center"/>
      <protection/>
    </xf>
    <xf numFmtId="0" fontId="27" fillId="0" borderId="12" xfId="58" applyFont="1" applyFill="1" applyBorder="1" applyAlignment="1">
      <alignment vertical="center"/>
      <protection/>
    </xf>
    <xf numFmtId="0" fontId="24" fillId="0" borderId="17" xfId="58" applyFont="1" applyFill="1" applyBorder="1" applyAlignment="1">
      <alignment vertical="center"/>
      <protection/>
    </xf>
    <xf numFmtId="2" fontId="27" fillId="0" borderId="13" xfId="58" applyNumberFormat="1" applyFont="1" applyFill="1" applyBorder="1" applyAlignment="1">
      <alignment vertical="center"/>
      <protection/>
    </xf>
    <xf numFmtId="2" fontId="27" fillId="0" borderId="17" xfId="58" applyNumberFormat="1" applyFont="1" applyFill="1" applyBorder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3" fillId="0" borderId="18" xfId="58" applyFont="1" applyFill="1" applyBorder="1" applyAlignment="1">
      <alignment horizontal="center" vertical="center"/>
      <protection/>
    </xf>
    <xf numFmtId="1" fontId="11" fillId="0" borderId="11" xfId="58" applyNumberFormat="1" applyFont="1" applyFill="1" applyBorder="1" applyAlignment="1">
      <alignment horizontal="right" vertical="center"/>
      <protection/>
    </xf>
    <xf numFmtId="0" fontId="12" fillId="0" borderId="12" xfId="58" applyFont="1" applyFill="1" applyBorder="1" applyAlignment="1">
      <alignment vertical="center"/>
      <protection/>
    </xf>
    <xf numFmtId="2" fontId="3" fillId="0" borderId="12" xfId="58" applyNumberFormat="1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>
      <alignment vertical="center"/>
      <protection/>
    </xf>
    <xf numFmtId="0" fontId="12" fillId="0" borderId="18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vertical="center"/>
      <protection/>
    </xf>
    <xf numFmtId="0" fontId="25" fillId="0" borderId="18" xfId="58" applyFont="1" applyFill="1" applyBorder="1" applyAlignment="1">
      <alignment vertical="center" wrapText="1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25" fillId="0" borderId="22" xfId="58" applyFont="1" applyFill="1" applyBorder="1" applyAlignment="1">
      <alignment vertical="center" wrapText="1"/>
      <protection/>
    </xf>
    <xf numFmtId="2" fontId="3" fillId="0" borderId="22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vertical="center"/>
      <protection/>
    </xf>
    <xf numFmtId="3" fontId="12" fillId="0" borderId="15" xfId="58" applyNumberFormat="1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left" vertical="center"/>
      <protection/>
    </xf>
    <xf numFmtId="0" fontId="18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2" fontId="28" fillId="0" borderId="21" xfId="58" applyNumberFormat="1" applyFont="1" applyFill="1" applyBorder="1" applyAlignment="1">
      <alignment horizontal="right" vertical="center"/>
      <protection/>
    </xf>
    <xf numFmtId="2" fontId="19" fillId="0" borderId="22" xfId="58" applyNumberFormat="1" applyFont="1" applyFill="1" applyBorder="1" applyAlignment="1">
      <alignment horizontal="right" vertical="center"/>
      <protection/>
    </xf>
    <xf numFmtId="2" fontId="19" fillId="0" borderId="21" xfId="58" applyNumberFormat="1" applyFont="1" applyFill="1" applyBorder="1" applyAlignment="1">
      <alignment horizontal="right" vertical="center"/>
      <protection/>
    </xf>
    <xf numFmtId="2" fontId="19" fillId="0" borderId="23" xfId="58" applyNumberFormat="1" applyFont="1" applyFill="1" applyBorder="1" applyAlignment="1">
      <alignment horizontal="right" vertical="center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right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0" fontId="3" fillId="0" borderId="18" xfId="58" applyFont="1" applyFill="1" applyBorder="1" applyAlignment="1">
      <alignment horizontal="left" vertical="center"/>
      <protection/>
    </xf>
    <xf numFmtId="0" fontId="3" fillId="0" borderId="24" xfId="58" applyFont="1" applyFill="1" applyBorder="1" applyAlignment="1">
      <alignment horizontal="left" vertical="center"/>
      <protection/>
    </xf>
    <xf numFmtId="0" fontId="18" fillId="0" borderId="15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28" fillId="0" borderId="12" xfId="58" applyFont="1" applyFill="1" applyBorder="1" applyAlignment="1">
      <alignment horizontal="center" vertical="center"/>
      <protection/>
    </xf>
    <xf numFmtId="2" fontId="3" fillId="0" borderId="13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horizontal="left" vertical="center"/>
      <protection/>
    </xf>
    <xf numFmtId="0" fontId="10" fillId="0" borderId="0" xfId="58" applyFont="1" applyFill="1" applyAlignment="1">
      <alignment vertical="center"/>
      <protection/>
    </xf>
    <xf numFmtId="2" fontId="3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Fill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0" fontId="29" fillId="0" borderId="0" xfId="58" applyFont="1" applyFill="1" applyAlignment="1">
      <alignment vertical="center"/>
      <protection/>
    </xf>
    <xf numFmtId="2" fontId="5" fillId="0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horizontal="right" vertical="center"/>
      <protection/>
    </xf>
    <xf numFmtId="2" fontId="11" fillId="0" borderId="0" xfId="58" applyNumberFormat="1" applyFont="1" applyFill="1" applyAlignment="1">
      <alignment vertical="center"/>
      <protection/>
    </xf>
    <xf numFmtId="2" fontId="6" fillId="0" borderId="0" xfId="58" applyNumberFormat="1" applyFont="1" applyFill="1" applyAlignment="1">
      <alignment vertical="center"/>
      <protection/>
    </xf>
    <xf numFmtId="14" fontId="5" fillId="0" borderId="0" xfId="58" applyNumberFormat="1" applyFont="1" applyFill="1" applyAlignment="1">
      <alignment vertical="center"/>
      <protection/>
    </xf>
    <xf numFmtId="0" fontId="30" fillId="0" borderId="0" xfId="58" applyFont="1" applyFill="1" applyAlignment="1">
      <alignment vertical="center"/>
      <protection/>
    </xf>
    <xf numFmtId="0" fontId="5" fillId="0" borderId="18" xfId="58" applyFont="1" applyFill="1" applyBorder="1" applyAlignment="1">
      <alignment vertical="center" wrapText="1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31" fillId="0" borderId="18" xfId="58" applyFont="1" applyFill="1" applyBorder="1" applyAlignment="1">
      <alignment horizontal="center" vertical="center" wrapText="1"/>
      <protection/>
    </xf>
    <xf numFmtId="2" fontId="8" fillId="33" borderId="18" xfId="58" applyNumberFormat="1" applyFont="1" applyFill="1" applyBorder="1" applyAlignment="1">
      <alignment horizontal="center" vertical="center"/>
      <protection/>
    </xf>
    <xf numFmtId="0" fontId="8" fillId="0" borderId="24" xfId="58" applyFont="1" applyFill="1" applyBorder="1" applyAlignment="1">
      <alignment horizontal="center" vertical="center"/>
      <protection/>
    </xf>
    <xf numFmtId="0" fontId="8" fillId="34" borderId="24" xfId="58" applyFont="1" applyFill="1" applyBorder="1" applyAlignment="1">
      <alignment horizontal="center" vertical="center"/>
      <protection/>
    </xf>
    <xf numFmtId="0" fontId="8" fillId="34" borderId="18" xfId="58" applyFont="1" applyFill="1" applyBorder="1" applyAlignment="1">
      <alignment horizontal="center" vertical="center"/>
      <protection/>
    </xf>
    <xf numFmtId="0" fontId="8" fillId="35" borderId="18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2" fontId="8" fillId="0" borderId="18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center" vertical="center"/>
      <protection/>
    </xf>
    <xf numFmtId="2" fontId="8" fillId="33" borderId="16" xfId="58" applyNumberFormat="1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34" borderId="16" xfId="58" applyFont="1" applyFill="1" applyBorder="1" applyAlignment="1">
      <alignment horizontal="center" vertical="center"/>
      <protection/>
    </xf>
    <xf numFmtId="0" fontId="8" fillId="35" borderId="16" xfId="58" applyFont="1" applyFill="1" applyBorder="1" applyAlignment="1">
      <alignment horizontal="center" vertical="center"/>
      <protection/>
    </xf>
    <xf numFmtId="2" fontId="8" fillId="0" borderId="16" xfId="58" applyNumberFormat="1" applyFont="1" applyFill="1" applyBorder="1" applyAlignment="1">
      <alignment horizontal="center" vertical="center"/>
      <protection/>
    </xf>
    <xf numFmtId="0" fontId="24" fillId="0" borderId="17" xfId="58" applyFont="1" applyFill="1" applyBorder="1" applyAlignment="1">
      <alignment vertical="center" wrapText="1"/>
      <protection/>
    </xf>
    <xf numFmtId="49" fontId="5" fillId="0" borderId="17" xfId="58" applyNumberFormat="1" applyFont="1" applyFill="1" applyBorder="1" applyAlignment="1">
      <alignment horizontal="center" vertical="center"/>
      <protection/>
    </xf>
    <xf numFmtId="2" fontId="7" fillId="33" borderId="17" xfId="58" applyNumberFormat="1" applyFont="1" applyFill="1" applyBorder="1" applyAlignment="1">
      <alignment vertical="center"/>
      <protection/>
    </xf>
    <xf numFmtId="1" fontId="5" fillId="0" borderId="17" xfId="58" applyNumberFormat="1" applyFont="1" applyFill="1" applyBorder="1" applyAlignment="1">
      <alignment vertical="center"/>
      <protection/>
    </xf>
    <xf numFmtId="3" fontId="5" fillId="34" borderId="17" xfId="58" applyNumberFormat="1" applyFont="1" applyFill="1" applyBorder="1" applyAlignment="1">
      <alignment vertical="center"/>
      <protection/>
    </xf>
    <xf numFmtId="1" fontId="3" fillId="0" borderId="17" xfId="58" applyNumberFormat="1" applyFont="1" applyFill="1" applyBorder="1" applyAlignment="1">
      <alignment horizontal="center" vertical="center"/>
      <protection/>
    </xf>
    <xf numFmtId="1" fontId="5" fillId="34" borderId="17" xfId="58" applyNumberFormat="1" applyFont="1" applyFill="1" applyBorder="1" applyAlignment="1">
      <alignment horizontal="center" vertical="center"/>
      <protection/>
    </xf>
    <xf numFmtId="3" fontId="3" fillId="35" borderId="17" xfId="58" applyNumberFormat="1" applyFont="1" applyFill="1" applyBorder="1" applyAlignment="1">
      <alignment horizontal="right" vertical="center"/>
      <protection/>
    </xf>
    <xf numFmtId="164" fontId="32" fillId="0" borderId="17" xfId="58" applyNumberFormat="1" applyFont="1" applyFill="1" applyBorder="1" applyAlignment="1">
      <alignment horizontal="right"/>
      <protection/>
    </xf>
    <xf numFmtId="2" fontId="4" fillId="0" borderId="17" xfId="58" applyNumberFormat="1" applyFont="1" applyFill="1" applyBorder="1" applyAlignment="1">
      <alignment vertical="center"/>
      <protection/>
    </xf>
    <xf numFmtId="2" fontId="7" fillId="0" borderId="17" xfId="58" applyNumberFormat="1" applyFont="1" applyFill="1" applyBorder="1" applyAlignment="1">
      <alignment vertical="center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3" fontId="5" fillId="0" borderId="17" xfId="58" applyNumberFormat="1" applyFont="1" applyFill="1" applyBorder="1" applyAlignment="1">
      <alignment vertical="center"/>
      <protection/>
    </xf>
    <xf numFmtId="1" fontId="5" fillId="0" borderId="17" xfId="58" applyNumberFormat="1" applyFont="1" applyFill="1" applyBorder="1" applyAlignment="1">
      <alignment horizontal="right" vertical="center"/>
      <protection/>
    </xf>
    <xf numFmtId="49" fontId="5" fillId="0" borderId="22" xfId="58" applyNumberFormat="1" applyFont="1" applyFill="1" applyBorder="1" applyAlignment="1">
      <alignment horizontal="center" vertical="center"/>
      <protection/>
    </xf>
    <xf numFmtId="1" fontId="6" fillId="0" borderId="17" xfId="58" applyNumberFormat="1" applyFont="1" applyFill="1" applyBorder="1" applyAlignment="1">
      <alignment horizontal="right" vertical="center"/>
      <protection/>
    </xf>
    <xf numFmtId="164" fontId="32" fillId="0" borderId="17" xfId="58" applyNumberFormat="1" applyFont="1" applyFill="1" applyBorder="1" applyAlignment="1">
      <alignment horizontal="right" vertical="center"/>
      <protection/>
    </xf>
    <xf numFmtId="2" fontId="3" fillId="35" borderId="17" xfId="58" applyNumberFormat="1" applyFont="1" applyFill="1" applyBorder="1" applyAlignment="1">
      <alignment horizontal="right" vertical="center"/>
      <protection/>
    </xf>
    <xf numFmtId="2" fontId="3" fillId="0" borderId="17" xfId="58" applyNumberFormat="1" applyFont="1" applyFill="1" applyBorder="1" applyAlignment="1">
      <alignment horizontal="center" vertical="center"/>
      <protection/>
    </xf>
    <xf numFmtId="164" fontId="11" fillId="0" borderId="17" xfId="58" applyNumberFormat="1" applyFont="1" applyFill="1" applyBorder="1">
      <alignment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33" fillId="0" borderId="17" xfId="58" applyFont="1" applyFill="1" applyBorder="1" applyAlignment="1">
      <alignment horizontal="left" vertical="center" wrapText="1"/>
      <protection/>
    </xf>
    <xf numFmtId="2" fontId="5" fillId="0" borderId="17" xfId="58" applyNumberFormat="1" applyFont="1" applyFill="1" applyBorder="1" applyAlignment="1">
      <alignment vertical="center"/>
      <protection/>
    </xf>
    <xf numFmtId="2" fontId="5" fillId="34" borderId="17" xfId="58" applyNumberFormat="1" applyFont="1" applyFill="1" applyBorder="1" applyAlignment="1">
      <alignment vertical="center"/>
      <protection/>
    </xf>
    <xf numFmtId="0" fontId="7" fillId="0" borderId="17" xfId="58" applyFont="1" applyFill="1" applyBorder="1" applyAlignment="1">
      <alignment vertical="center"/>
      <protection/>
    </xf>
    <xf numFmtId="0" fontId="9" fillId="0" borderId="12" xfId="58" applyFont="1" applyFill="1" applyBorder="1" applyAlignment="1">
      <alignment vertical="center" wrapText="1"/>
      <protection/>
    </xf>
    <xf numFmtId="0" fontId="2" fillId="0" borderId="13" xfId="58" applyFill="1" applyBorder="1" applyAlignment="1">
      <alignment vertical="center"/>
      <protection/>
    </xf>
    <xf numFmtId="2" fontId="12" fillId="0" borderId="17" xfId="58" applyNumberFormat="1" applyFont="1" applyFill="1" applyBorder="1" applyAlignment="1">
      <alignment horizontal="center" vertical="center"/>
      <protection/>
    </xf>
    <xf numFmtId="164" fontId="12" fillId="0" borderId="17" xfId="58" applyNumberFormat="1" applyFont="1" applyFill="1" applyBorder="1" applyAlignment="1">
      <alignment horizontal="right" vertical="center"/>
      <protection/>
    </xf>
    <xf numFmtId="1" fontId="7" fillId="0" borderId="17" xfId="58" applyNumberFormat="1" applyFont="1" applyFill="1" applyBorder="1" applyAlignment="1">
      <alignment vertical="center"/>
      <protection/>
    </xf>
    <xf numFmtId="1" fontId="12" fillId="0" borderId="17" xfId="58" applyNumberFormat="1" applyFont="1" applyFill="1" applyBorder="1" applyAlignment="1">
      <alignment horizontal="center" vertical="center"/>
      <protection/>
    </xf>
    <xf numFmtId="2" fontId="7" fillId="0" borderId="13" xfId="58" applyNumberFormat="1" applyFont="1" applyFill="1" applyBorder="1" applyAlignment="1">
      <alignment vertical="center"/>
      <protection/>
    </xf>
    <xf numFmtId="0" fontId="14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4" fillId="0" borderId="0" xfId="52" applyNumberFormat="1" applyFont="1" applyAlignment="1" quotePrefix="1">
      <alignment wrapText="1"/>
      <protection/>
    </xf>
    <xf numFmtId="0" fontId="14" fillId="0" borderId="0" xfId="52" applyNumberFormat="1" applyFont="1" applyAlignment="1" quotePrefix="1">
      <alignment wrapText="1"/>
      <protection/>
    </xf>
    <xf numFmtId="3" fontId="14" fillId="0" borderId="0" xfId="52" applyNumberFormat="1" applyFont="1" applyAlignment="1">
      <alignment horizontal="right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>
      <alignment horizontal="center" wrapText="1"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wrapText="1"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 quotePrefix="1">
      <alignment wrapText="1"/>
      <protection/>
    </xf>
    <xf numFmtId="165" fontId="12" fillId="0" borderId="0" xfId="52" applyNumberFormat="1" applyFont="1" applyAlignment="1">
      <alignment wrapText="1"/>
      <protection/>
    </xf>
    <xf numFmtId="0" fontId="12" fillId="0" borderId="17" xfId="52" applyFont="1" applyBorder="1" applyAlignment="1">
      <alignment horizontal="center" vertical="center"/>
      <protection/>
    </xf>
    <xf numFmtId="49" fontId="12" fillId="0" borderId="17" xfId="52" applyNumberFormat="1" applyFont="1" applyBorder="1">
      <alignment/>
      <protection/>
    </xf>
    <xf numFmtId="0" fontId="12" fillId="0" borderId="17" xfId="52" applyNumberFormat="1" applyFont="1" applyBorder="1" applyAlignment="1">
      <alignment wrapText="1"/>
      <protection/>
    </xf>
    <xf numFmtId="49" fontId="12" fillId="0" borderId="17" xfId="52" applyNumberFormat="1" applyFont="1" applyBorder="1" applyAlignment="1">
      <alignment horizontal="center" vertical="center"/>
      <protection/>
    </xf>
    <xf numFmtId="165" fontId="12" fillId="36" borderId="17" xfId="52" applyNumberFormat="1" applyFont="1" applyFill="1" applyBorder="1" applyAlignment="1" applyProtection="1">
      <alignment horizontal="center" vertical="center"/>
      <protection locked="0"/>
    </xf>
    <xf numFmtId="165" fontId="12" fillId="0" borderId="17" xfId="52" applyNumberFormat="1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17" xfId="52" applyNumberFormat="1" applyFont="1" applyBorder="1">
      <alignment/>
      <protection/>
    </xf>
    <xf numFmtId="0" fontId="3" fillId="0" borderId="17" xfId="52" applyNumberFormat="1" applyFont="1" applyBorder="1" applyAlignment="1">
      <alignment wrapText="1"/>
      <protection/>
    </xf>
    <xf numFmtId="49" fontId="3" fillId="0" borderId="17" xfId="52" applyNumberFormat="1" applyFont="1" applyBorder="1" applyAlignment="1">
      <alignment horizontal="center" vertical="center"/>
      <protection/>
    </xf>
    <xf numFmtId="165" fontId="3" fillId="36" borderId="17" xfId="52" applyNumberFormat="1" applyFont="1" applyFill="1" applyBorder="1" applyAlignment="1" applyProtection="1">
      <alignment horizontal="center" vertical="center"/>
      <protection locked="0"/>
    </xf>
    <xf numFmtId="165" fontId="3" fillId="0" borderId="17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Border="1" applyAlignment="1">
      <alignment/>
      <protection/>
    </xf>
    <xf numFmtId="0" fontId="3" fillId="0" borderId="25" xfId="52" applyFont="1" applyBorder="1">
      <alignment/>
      <protection/>
    </xf>
    <xf numFmtId="0" fontId="8" fillId="0" borderId="25" xfId="52" applyFont="1" applyBorder="1">
      <alignment/>
      <protection/>
    </xf>
    <xf numFmtId="0" fontId="12" fillId="0" borderId="19" xfId="52" applyFont="1" applyBorder="1" applyAlignment="1">
      <alignment horizontal="center"/>
      <protection/>
    </xf>
    <xf numFmtId="0" fontId="24" fillId="0" borderId="22" xfId="52" applyFont="1" applyBorder="1" applyAlignment="1">
      <alignment horizontal="center" wrapText="1"/>
      <protection/>
    </xf>
    <xf numFmtId="0" fontId="24" fillId="0" borderId="22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3" fillId="0" borderId="17" xfId="52" applyFont="1" applyBorder="1">
      <alignment/>
      <protection/>
    </xf>
    <xf numFmtId="0" fontId="12" fillId="3" borderId="17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>
      <alignment/>
      <protection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22" xfId="52" applyFont="1" applyBorder="1">
      <alignment/>
      <protection/>
    </xf>
    <xf numFmtId="49" fontId="24" fillId="0" borderId="17" xfId="52" applyNumberFormat="1" applyFont="1" applyBorder="1">
      <alignment/>
      <protection/>
    </xf>
    <xf numFmtId="0" fontId="8" fillId="0" borderId="17" xfId="52" applyFont="1" applyBorder="1">
      <alignment/>
      <protection/>
    </xf>
    <xf numFmtId="49" fontId="8" fillId="0" borderId="17" xfId="52" applyNumberFormat="1" applyFont="1" applyBorder="1" applyAlignment="1">
      <alignment horizontal="left"/>
      <protection/>
    </xf>
    <xf numFmtId="49" fontId="3" fillId="0" borderId="17" xfId="52" applyNumberFormat="1" applyFont="1" applyBorder="1" applyAlignment="1">
      <alignment horizontal="left" vertical="center"/>
      <protection/>
    </xf>
    <xf numFmtId="49" fontId="8" fillId="0" borderId="17" xfId="52" applyNumberFormat="1" applyFont="1" applyBorder="1">
      <alignment/>
      <protection/>
    </xf>
    <xf numFmtId="49" fontId="24" fillId="0" borderId="14" xfId="52" applyNumberFormat="1" applyFont="1" applyBorder="1">
      <alignment/>
      <protection/>
    </xf>
    <xf numFmtId="0" fontId="12" fillId="0" borderId="17" xfId="52" applyFont="1" applyBorder="1">
      <alignment/>
      <protection/>
    </xf>
    <xf numFmtId="0" fontId="12" fillId="0" borderId="17" xfId="52" applyNumberFormat="1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/>
      <protection/>
    </xf>
    <xf numFmtId="49" fontId="3" fillId="0" borderId="22" xfId="52" applyNumberFormat="1" applyFont="1" applyBorder="1">
      <alignment/>
      <protection/>
    </xf>
    <xf numFmtId="49" fontId="3" fillId="0" borderId="22" xfId="52" applyNumberFormat="1" applyFont="1" applyBorder="1" applyAlignment="1">
      <alignment horizontal="center" vertical="center"/>
      <protection/>
    </xf>
    <xf numFmtId="164" fontId="12" fillId="3" borderId="17" xfId="52" applyNumberFormat="1" applyFont="1" applyFill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12" fillId="0" borderId="17" xfId="52" applyNumberFormat="1" applyFont="1" applyBorder="1" applyAlignment="1">
      <alignment horizontal="center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164" fontId="3" fillId="0" borderId="17" xfId="52" applyNumberFormat="1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164" fontId="3" fillId="0" borderId="22" xfId="52" applyNumberFormat="1" applyFont="1" applyBorder="1" applyAlignment="1">
      <alignment horizontal="center" vertical="center"/>
      <protection/>
    </xf>
    <xf numFmtId="49" fontId="12" fillId="0" borderId="17" xfId="52" applyNumberFormat="1" applyFont="1" applyBorder="1" applyAlignment="1">
      <alignment horizontal="left"/>
      <protection/>
    </xf>
    <xf numFmtId="0" fontId="35" fillId="3" borderId="17" xfId="52" applyFont="1" applyFill="1" applyBorder="1" applyAlignment="1">
      <alignment horizontal="center" vertical="center"/>
      <protection/>
    </xf>
    <xf numFmtId="0" fontId="2" fillId="3" borderId="17" xfId="52" applyFont="1" applyFill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left"/>
      <protection/>
    </xf>
    <xf numFmtId="0" fontId="3" fillId="3" borderId="17" xfId="52" applyNumberFormat="1" applyFont="1" applyFill="1" applyBorder="1" applyAlignment="1">
      <alignment horizontal="center" vertical="center"/>
      <protection/>
    </xf>
    <xf numFmtId="164" fontId="3" fillId="3" borderId="22" xfId="52" applyNumberFormat="1" applyFont="1" applyFill="1" applyBorder="1" applyAlignment="1">
      <alignment horizontal="center" vertical="center"/>
      <protection/>
    </xf>
    <xf numFmtId="49" fontId="12" fillId="0" borderId="22" xfId="52" applyNumberFormat="1" applyFont="1" applyBorder="1">
      <alignment/>
      <protection/>
    </xf>
    <xf numFmtId="49" fontId="12" fillId="0" borderId="22" xfId="52" applyNumberFormat="1" applyFont="1" applyBorder="1" applyAlignment="1">
      <alignment horizontal="center" vertical="center"/>
      <protection/>
    </xf>
    <xf numFmtId="0" fontId="8" fillId="0" borderId="12" xfId="52" applyFont="1" applyBorder="1">
      <alignment/>
      <protection/>
    </xf>
    <xf numFmtId="0" fontId="2" fillId="0" borderId="12" xfId="52" applyFont="1" applyBorder="1" applyAlignment="1">
      <alignment/>
      <protection/>
    </xf>
    <xf numFmtId="0" fontId="35" fillId="0" borderId="17" xfId="52" applyFont="1" applyBorder="1" applyAlignment="1">
      <alignment horizontal="center" vertical="center"/>
      <protection/>
    </xf>
    <xf numFmtId="164" fontId="35" fillId="3" borderId="17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16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6" fillId="0" borderId="0" xfId="52" applyFont="1" applyFill="1" applyAlignment="1">
      <alignment horizontal="right" vertical="top" wrapText="1"/>
      <protection/>
    </xf>
    <xf numFmtId="49" fontId="4" fillId="0" borderId="0" xfId="52" applyNumberFormat="1" applyFont="1" applyFill="1" applyAlignment="1">
      <alignment horizontal="center" wrapText="1"/>
      <protection/>
    </xf>
    <xf numFmtId="16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horizontal="center" vertical="center"/>
      <protection/>
    </xf>
    <xf numFmtId="2" fontId="4" fillId="0" borderId="17" xfId="52" applyNumberFormat="1" applyFont="1" applyFill="1" applyBorder="1" applyAlignment="1">
      <alignment horizontal="center" vertical="center"/>
      <protection/>
    </xf>
    <xf numFmtId="49" fontId="17" fillId="0" borderId="17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22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17" xfId="52" applyFont="1" applyFill="1" applyBorder="1" applyAlignment="1">
      <alignment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2" fontId="4" fillId="0" borderId="22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49" fontId="4" fillId="0" borderId="0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Alignment="1">
      <alignment horizontal="center"/>
      <protection/>
    </xf>
    <xf numFmtId="0" fontId="16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7" xfId="52" applyFont="1" applyFill="1" applyBorder="1">
      <alignment/>
      <protection/>
    </xf>
    <xf numFmtId="0" fontId="9" fillId="0" borderId="17" xfId="58" applyFont="1" applyFill="1" applyBorder="1" applyAlignment="1">
      <alignment horizontal="center" vertical="center"/>
      <protection/>
    </xf>
    <xf numFmtId="0" fontId="9" fillId="0" borderId="17" xfId="58" applyFont="1" applyFill="1" applyBorder="1" applyAlignment="1">
      <alignment vertical="center"/>
      <protection/>
    </xf>
    <xf numFmtId="0" fontId="7" fillId="0" borderId="17" xfId="58" applyFont="1" applyFill="1" applyBorder="1" applyAlignment="1">
      <alignment horizontal="left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left" vertical="center"/>
      <protection/>
    </xf>
    <xf numFmtId="4" fontId="9" fillId="0" borderId="17" xfId="58" applyNumberFormat="1" applyFont="1" applyFill="1" applyBorder="1" applyAlignment="1">
      <alignment horizontal="right" vertical="center"/>
      <protection/>
    </xf>
    <xf numFmtId="3" fontId="9" fillId="0" borderId="17" xfId="58" applyNumberFormat="1" applyFont="1" applyFill="1" applyBorder="1" applyAlignment="1">
      <alignment vertical="center"/>
      <protection/>
    </xf>
    <xf numFmtId="2" fontId="5" fillId="34" borderId="17" xfId="58" applyNumberFormat="1" applyFont="1" applyFill="1" applyBorder="1" applyAlignment="1">
      <alignment horizontal="center" vertical="center"/>
      <protection/>
    </xf>
    <xf numFmtId="2" fontId="5" fillId="0" borderId="17" xfId="58" applyNumberFormat="1" applyFont="1" applyFill="1" applyBorder="1" applyAlignment="1">
      <alignment horizontal="right" vertical="center"/>
      <protection/>
    </xf>
    <xf numFmtId="2" fontId="28" fillId="0" borderId="17" xfId="58" applyNumberFormat="1" applyFont="1" applyFill="1" applyBorder="1" applyAlignment="1">
      <alignment horizontal="right" vertical="center"/>
      <protection/>
    </xf>
    <xf numFmtId="4" fontId="3" fillId="35" borderId="17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horizontal="right" vertical="center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 quotePrefix="1">
      <alignment horizontal="center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12" fillId="0" borderId="13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24" fillId="0" borderId="12" xfId="52" applyFont="1" applyBorder="1" applyAlignment="1">
      <alignment horizontal="left" vertical="center"/>
      <protection/>
    </xf>
    <xf numFmtId="0" fontId="36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8" fillId="0" borderId="0" xfId="52" applyFont="1" applyBorder="1" applyAlignment="1">
      <alignment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right" vertical="top" wrapText="1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6" fillId="0" borderId="0" xfId="0" applyFont="1" applyAlignment="1">
      <alignment horizontal="center" vertical="center"/>
    </xf>
    <xf numFmtId="2" fontId="86" fillId="0" borderId="0" xfId="0" applyNumberFormat="1" applyFont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87" fillId="0" borderId="17" xfId="0" applyFont="1" applyBorder="1" applyAlignment="1">
      <alignment horizontal="center" vertical="center"/>
    </xf>
    <xf numFmtId="2" fontId="87" fillId="0" borderId="17" xfId="0" applyNumberFormat="1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49" fontId="86" fillId="0" borderId="17" xfId="0" applyNumberFormat="1" applyFont="1" applyBorder="1" applyAlignment="1">
      <alignment horizontal="center" vertical="center"/>
    </xf>
    <xf numFmtId="2" fontId="86" fillId="0" borderId="17" xfId="0" applyNumberFormat="1" applyFont="1" applyBorder="1" applyAlignment="1">
      <alignment horizontal="center" vertical="center"/>
    </xf>
    <xf numFmtId="2" fontId="88" fillId="0" borderId="17" xfId="0" applyNumberFormat="1" applyFont="1" applyBorder="1" applyAlignment="1">
      <alignment horizontal="center" vertical="center"/>
    </xf>
    <xf numFmtId="2" fontId="89" fillId="0" borderId="17" xfId="0" applyNumberFormat="1" applyFont="1" applyBorder="1" applyAlignment="1">
      <alignment horizontal="center" vertical="center"/>
    </xf>
    <xf numFmtId="49" fontId="89" fillId="0" borderId="17" xfId="0" applyNumberFormat="1" applyFont="1" applyBorder="1" applyAlignment="1">
      <alignment horizontal="center" vertical="center"/>
    </xf>
    <xf numFmtId="0" fontId="8" fillId="0" borderId="16" xfId="57" applyFont="1" applyFill="1" applyBorder="1" applyAlignment="1">
      <alignment horizontal="center" wrapText="1" shrinkToFit="1"/>
      <protection/>
    </xf>
    <xf numFmtId="2" fontId="89" fillId="0" borderId="17" xfId="0" applyNumberFormat="1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49" fontId="89" fillId="0" borderId="17" xfId="0" applyNumberFormat="1" applyFont="1" applyBorder="1" applyAlignment="1">
      <alignment horizontal="center" vertical="center" wrapText="1"/>
    </xf>
    <xf numFmtId="2" fontId="4" fillId="0" borderId="0" xfId="57" applyNumberFormat="1" applyFont="1" applyFill="1" applyAlignment="1">
      <alignment horizontal="center" vertical="center"/>
      <protection/>
    </xf>
    <xf numFmtId="49" fontId="4" fillId="0" borderId="0" xfId="57" applyNumberFormat="1" applyFont="1" applyFill="1" applyAlignment="1">
      <alignment horizontal="center" vertical="center"/>
      <protection/>
    </xf>
    <xf numFmtId="0" fontId="16" fillId="0" borderId="0" xfId="57" applyFont="1" applyFill="1" applyAlignment="1">
      <alignment horizontal="center" vertical="center"/>
      <protection/>
    </xf>
    <xf numFmtId="49" fontId="4" fillId="0" borderId="0" xfId="57" applyNumberFormat="1" applyFont="1" applyFill="1" applyAlignment="1">
      <alignment horizontal="center" vertical="center" wrapText="1"/>
      <protection/>
    </xf>
    <xf numFmtId="0" fontId="40" fillId="0" borderId="0" xfId="57" applyFont="1" applyFill="1" applyAlignment="1">
      <alignment vertical="center"/>
      <protection/>
    </xf>
    <xf numFmtId="0" fontId="39" fillId="0" borderId="0" xfId="57" applyFont="1" applyFill="1" applyAlignment="1">
      <alignment vertical="center"/>
      <protection/>
    </xf>
    <xf numFmtId="1" fontId="3" fillId="0" borderId="17" xfId="58" applyNumberFormat="1" applyFont="1" applyFill="1" applyBorder="1" applyAlignment="1">
      <alignment horizontal="right" vertical="center"/>
      <protection/>
    </xf>
    <xf numFmtId="4" fontId="7" fillId="33" borderId="17" xfId="58" applyNumberFormat="1" applyFont="1" applyFill="1" applyBorder="1" applyAlignment="1">
      <alignment vertical="center"/>
      <protection/>
    </xf>
    <xf numFmtId="4" fontId="4" fillId="0" borderId="17" xfId="58" applyNumberFormat="1" applyFont="1" applyFill="1" applyBorder="1" applyAlignment="1">
      <alignment vertical="center"/>
      <protection/>
    </xf>
    <xf numFmtId="4" fontId="3" fillId="0" borderId="17" xfId="58" applyNumberFormat="1" applyFont="1" applyFill="1" applyBorder="1" applyAlignment="1">
      <alignment horizontal="center" vertical="center"/>
      <protection/>
    </xf>
    <xf numFmtId="4" fontId="5" fillId="0" borderId="17" xfId="58" applyNumberFormat="1" applyFont="1" applyFill="1" applyBorder="1" applyAlignment="1">
      <alignment vertical="center"/>
      <protection/>
    </xf>
    <xf numFmtId="4" fontId="32" fillId="0" borderId="17" xfId="58" applyNumberFormat="1" applyFont="1" applyFill="1" applyBorder="1" applyAlignment="1">
      <alignment horizontal="right" vertical="center"/>
      <protection/>
    </xf>
    <xf numFmtId="2" fontId="32" fillId="0" borderId="17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wrapText="1"/>
      <protection/>
    </xf>
    <xf numFmtId="0" fontId="2" fillId="0" borderId="0" xfId="52" applyAlignment="1">
      <alignment horizontal="left"/>
      <protection/>
    </xf>
    <xf numFmtId="0" fontId="3" fillId="0" borderId="25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4" fillId="0" borderId="14" xfId="52" applyFont="1" applyFill="1" applyBorder="1" applyAlignment="1">
      <alignment vertical="center" wrapText="1"/>
      <protection/>
    </xf>
    <xf numFmtId="0" fontId="4" fillId="0" borderId="23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38" fillId="0" borderId="17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2" fontId="3" fillId="0" borderId="17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5" fillId="0" borderId="0" xfId="52" applyFont="1" applyFill="1">
      <alignment/>
      <protection/>
    </xf>
    <xf numFmtId="2" fontId="5" fillId="0" borderId="17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8" applyFont="1" applyFill="1" applyAlignment="1">
      <alignment horizontal="left" vertical="center"/>
      <protection/>
    </xf>
    <xf numFmtId="0" fontId="10" fillId="0" borderId="0" xfId="58" applyFont="1" applyFill="1" applyAlignment="1">
      <alignment horizontal="left" vertical="center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12" fillId="0" borderId="14" xfId="52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Alignment="1">
      <alignment horizontal="center" vertical="top" wrapText="1"/>
      <protection/>
    </xf>
    <xf numFmtId="0" fontId="53" fillId="0" borderId="0" xfId="52" applyFont="1" applyFill="1" applyAlignment="1">
      <alignment horizontal="center" vertical="top" wrapText="1"/>
      <protection/>
    </xf>
    <xf numFmtId="49" fontId="9" fillId="0" borderId="0" xfId="52" applyNumberFormat="1" applyFont="1" applyFill="1" applyAlignment="1">
      <alignment horizont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 textRotation="90" wrapText="1"/>
      <protection/>
    </xf>
    <xf numFmtId="0" fontId="89" fillId="0" borderId="17" xfId="0" applyFont="1" applyBorder="1" applyAlignment="1">
      <alignment horizontal="center" vertical="center"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right" wrapText="1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" fontId="5" fillId="34" borderId="17" xfId="58" applyNumberFormat="1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/>
      <protection/>
    </xf>
    <xf numFmtId="0" fontId="4" fillId="0" borderId="14" xfId="52" applyFont="1" applyFill="1" applyBorder="1" applyAlignment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0" fillId="0" borderId="0" xfId="0" applyFont="1" applyAlignment="1">
      <alignment horizontal="left"/>
    </xf>
    <xf numFmtId="0" fontId="87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57" applyFont="1" applyFill="1" applyBorder="1" applyAlignment="1">
      <alignment horizontal="center" vertical="center" textRotation="90" wrapText="1"/>
      <protection/>
    </xf>
    <xf numFmtId="0" fontId="4" fillId="0" borderId="16" xfId="57" applyFont="1" applyFill="1" applyBorder="1" applyAlignment="1">
      <alignment horizontal="center" vertical="center" textRotation="90" wrapText="1"/>
      <protection/>
    </xf>
    <xf numFmtId="0" fontId="4" fillId="0" borderId="22" xfId="57" applyFont="1" applyFill="1" applyBorder="1" applyAlignment="1">
      <alignment horizontal="center" vertical="center" textRotation="90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28" fillId="0" borderId="12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textRotation="90" wrapText="1"/>
      <protection/>
    </xf>
    <xf numFmtId="0" fontId="4" fillId="0" borderId="17" xfId="57" applyFont="1" applyFill="1" applyBorder="1" applyAlignment="1">
      <alignment horizontal="left" vertical="center" wrapText="1"/>
      <protection/>
    </xf>
    <xf numFmtId="0" fontId="28" fillId="0" borderId="17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left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center" vertical="center" textRotation="90"/>
      <protection/>
    </xf>
    <xf numFmtId="0" fontId="4" fillId="0" borderId="22" xfId="57" applyFont="1" applyFill="1" applyBorder="1" applyAlignment="1">
      <alignment horizontal="center" vertical="center" textRotation="90"/>
      <protection/>
    </xf>
    <xf numFmtId="0" fontId="9" fillId="0" borderId="17" xfId="57" applyFont="1" applyFill="1" applyBorder="1" applyAlignment="1">
      <alignment horizontal="left" vertical="center" wrapText="1"/>
      <protection/>
    </xf>
    <xf numFmtId="0" fontId="91" fillId="0" borderId="12" xfId="57" applyFont="1" applyFill="1" applyBorder="1" applyAlignment="1">
      <alignment horizontal="left" vertical="center" wrapText="1"/>
      <protection/>
    </xf>
    <xf numFmtId="0" fontId="92" fillId="0" borderId="13" xfId="57" applyFont="1" applyFill="1" applyBorder="1" applyAlignment="1">
      <alignment horizontal="left" vertical="center" wrapText="1"/>
      <protection/>
    </xf>
    <xf numFmtId="0" fontId="92" fillId="0" borderId="14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center" wrapText="1"/>
      <protection/>
    </xf>
    <xf numFmtId="0" fontId="8" fillId="0" borderId="13" xfId="57" applyFont="1" applyFill="1" applyBorder="1" applyAlignment="1">
      <alignment horizontal="center" wrapText="1"/>
      <protection/>
    </xf>
    <xf numFmtId="0" fontId="8" fillId="0" borderId="14" xfId="57" applyFont="1" applyFill="1" applyBorder="1" applyAlignment="1">
      <alignment horizontal="center" wrapText="1"/>
      <protection/>
    </xf>
    <xf numFmtId="0" fontId="4" fillId="0" borderId="18" xfId="57" applyFont="1" applyFill="1" applyBorder="1" applyAlignment="1">
      <alignment horizontal="center" vertical="center" textRotation="90"/>
      <protection/>
    </xf>
    <xf numFmtId="0" fontId="4" fillId="0" borderId="0" xfId="57" applyFont="1" applyFill="1" applyAlignment="1">
      <alignment vertical="center"/>
      <protection/>
    </xf>
    <xf numFmtId="0" fontId="16" fillId="0" borderId="0" xfId="57" applyFont="1" applyFill="1" applyAlignment="1">
      <alignment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16" fillId="0" borderId="14" xfId="57" applyFont="1" applyFill="1" applyBorder="1" applyAlignment="1">
      <alignment horizontal="center" vertical="center"/>
      <protection/>
    </xf>
    <xf numFmtId="14" fontId="4" fillId="0" borderId="21" xfId="57" applyNumberFormat="1" applyFont="1" applyFill="1" applyBorder="1" applyAlignment="1">
      <alignment vertical="center" wrapText="1"/>
      <protection/>
    </xf>
    <xf numFmtId="0" fontId="16" fillId="0" borderId="21" xfId="57" applyFont="1" applyFill="1" applyBorder="1" applyAlignment="1">
      <alignment vertical="center" wrapText="1"/>
      <protection/>
    </xf>
    <xf numFmtId="0" fontId="4" fillId="0" borderId="18" xfId="57" applyFont="1" applyFill="1" applyBorder="1" applyAlignment="1">
      <alignment horizontal="center" vertical="center" wrapText="1" shrinkToFit="1"/>
      <protection/>
    </xf>
    <xf numFmtId="0" fontId="4" fillId="0" borderId="22" xfId="57" applyFont="1" applyFill="1" applyBorder="1" applyAlignment="1">
      <alignment horizontal="center" vertical="center" wrapText="1" shrinkToFi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89" fillId="0" borderId="17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4" fillId="0" borderId="0" xfId="57" applyFont="1" applyFill="1" applyAlignment="1">
      <alignment vertical="center" wrapText="1"/>
      <protection/>
    </xf>
    <xf numFmtId="0" fontId="16" fillId="0" borderId="0" xfId="57" applyFont="1" applyFill="1" applyAlignment="1">
      <alignment vertical="center" wrapText="1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right" vertical="center"/>
    </xf>
    <xf numFmtId="0" fontId="8" fillId="0" borderId="0" xfId="57" applyFont="1" applyFill="1" applyAlignment="1">
      <alignment horizontal="right" vertical="center"/>
      <protection/>
    </xf>
    <xf numFmtId="0" fontId="4" fillId="0" borderId="0" xfId="57" applyFont="1" applyFill="1" applyAlignment="1">
      <alignment horizontal="center" vertical="center" wrapText="1"/>
      <protection/>
    </xf>
    <xf numFmtId="14" fontId="4" fillId="0" borderId="12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left" vertical="center" wrapText="1"/>
      <protection/>
    </xf>
    <xf numFmtId="2" fontId="3" fillId="0" borderId="0" xfId="58" applyNumberFormat="1" applyFont="1" applyFill="1" applyAlignment="1">
      <alignment horizontal="left" wrapText="1"/>
      <protection/>
    </xf>
    <xf numFmtId="2" fontId="3" fillId="0" borderId="0" xfId="58" applyNumberFormat="1" applyFont="1" applyFill="1" applyAlignment="1">
      <alignment horizontal="center" vertical="center"/>
      <protection/>
    </xf>
    <xf numFmtId="2" fontId="3" fillId="0" borderId="0" xfId="58" applyNumberFormat="1" applyFont="1" applyFill="1" applyAlignment="1">
      <alignment horizontal="left" vertical="center"/>
      <protection/>
    </xf>
    <xf numFmtId="0" fontId="4" fillId="0" borderId="0" xfId="58" applyFont="1" applyFill="1" applyAlignment="1">
      <alignment horizontal="left" vertical="center"/>
      <protection/>
    </xf>
    <xf numFmtId="2" fontId="6" fillId="0" borderId="0" xfId="58" applyNumberFormat="1" applyFont="1" applyFill="1" applyAlignment="1">
      <alignment horizontal="left" vertical="center"/>
      <protection/>
    </xf>
    <xf numFmtId="2" fontId="3" fillId="0" borderId="0" xfId="58" applyNumberFormat="1" applyFont="1" applyFill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3" fillId="0" borderId="0" xfId="58" applyFont="1" applyFill="1" applyAlignment="1">
      <alignment horizontal="right" vertical="center"/>
      <protection/>
    </xf>
    <xf numFmtId="0" fontId="8" fillId="0" borderId="0" xfId="58" applyFont="1" applyFill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16" fillId="0" borderId="13" xfId="58" applyFont="1" applyFill="1" applyBorder="1" applyAlignment="1">
      <alignment horizontal="left" vertical="center" wrapText="1"/>
      <protection/>
    </xf>
    <xf numFmtId="0" fontId="16" fillId="0" borderId="14" xfId="58" applyFont="1" applyFill="1" applyBorder="1" applyAlignment="1">
      <alignment horizontal="left" vertical="center" wrapText="1"/>
      <protection/>
    </xf>
    <xf numFmtId="0" fontId="18" fillId="0" borderId="12" xfId="58" applyFont="1" applyFill="1" applyBorder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65" fontId="5" fillId="0" borderId="0" xfId="52" applyNumberFormat="1" applyFont="1" applyAlignment="1">
      <alignment horizontal="right"/>
      <protection/>
    </xf>
    <xf numFmtId="165" fontId="4" fillId="0" borderId="17" xfId="52" applyNumberFormat="1" applyFont="1" applyBorder="1" applyAlignment="1">
      <alignment horizontal="center" vertical="center" wrapText="1"/>
      <protection/>
    </xf>
    <xf numFmtId="0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3" fillId="0" borderId="17" xfId="52" applyNumberFormat="1" applyFont="1" applyBorder="1" applyAlignment="1">
      <alignment horizontal="center" vertical="center" wrapText="1"/>
      <protection/>
    </xf>
    <xf numFmtId="2" fontId="4" fillId="0" borderId="17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 quotePrefix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4" fillId="0" borderId="13" xfId="52" applyFont="1" applyBorder="1" applyAlignment="1">
      <alignment horizontal="left" vertical="center" wrapText="1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" fillId="0" borderId="13" xfId="52" applyBorder="1" applyAlignment="1">
      <alignment horizontal="left" vertical="center" wrapText="1"/>
      <protection/>
    </xf>
    <xf numFmtId="0" fontId="2" fillId="0" borderId="14" xfId="52" applyBorder="1" applyAlignment="1">
      <alignment horizontal="left" vertical="center" wrapText="1"/>
      <protection/>
    </xf>
    <xf numFmtId="0" fontId="93" fillId="0" borderId="12" xfId="52" applyFont="1" applyFill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93" fillId="0" borderId="13" xfId="52" applyFont="1" applyFill="1" applyBorder="1" applyAlignment="1">
      <alignment horizontal="left" vertical="center" wrapText="1"/>
      <protection/>
    </xf>
    <xf numFmtId="0" fontId="93" fillId="0" borderId="14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right"/>
      <protection/>
    </xf>
    <xf numFmtId="0" fontId="36" fillId="0" borderId="12" xfId="52" applyFont="1" applyBorder="1" applyAlignment="1">
      <alignment horizontal="left" vertical="center" wrapText="1"/>
      <protection/>
    </xf>
    <xf numFmtId="0" fontId="36" fillId="0" borderId="13" xfId="52" applyFont="1" applyBorder="1" applyAlignment="1">
      <alignment horizontal="left" vertical="center" wrapText="1"/>
      <protection/>
    </xf>
    <xf numFmtId="0" fontId="36" fillId="0" borderId="14" xfId="52" applyFont="1" applyBorder="1" applyAlignment="1">
      <alignment horizontal="left" vertical="center" wrapText="1"/>
      <protection/>
    </xf>
    <xf numFmtId="0" fontId="24" fillId="0" borderId="12" xfId="52" applyFont="1" applyBorder="1" applyAlignment="1">
      <alignment horizontal="left" vertical="center"/>
      <protection/>
    </xf>
    <xf numFmtId="0" fontId="24" fillId="0" borderId="13" xfId="52" applyFont="1" applyBorder="1" applyAlignment="1">
      <alignment horizontal="left" vertical="center"/>
      <protection/>
    </xf>
    <xf numFmtId="0" fontId="24" fillId="0" borderId="14" xfId="52" applyFont="1" applyBorder="1" applyAlignment="1">
      <alignment horizontal="left" vertical="center"/>
      <protection/>
    </xf>
    <xf numFmtId="0" fontId="9" fillId="0" borderId="12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4" xfId="52" applyFont="1" applyBorder="1" applyAlignment="1">
      <alignment horizontal="left" vertical="center" wrapText="1"/>
      <protection/>
    </xf>
    <xf numFmtId="0" fontId="12" fillId="0" borderId="12" xfId="52" applyFont="1" applyBorder="1" applyAlignment="1">
      <alignment horizontal="left" vertical="center" wrapText="1"/>
      <protection/>
    </xf>
    <xf numFmtId="0" fontId="12" fillId="0" borderId="13" xfId="52" applyFont="1" applyBorder="1" applyAlignment="1">
      <alignment horizontal="left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0" fontId="12" fillId="0" borderId="12" xfId="52" applyFont="1" applyBorder="1" applyAlignment="1">
      <alignment horizontal="left" vertical="center"/>
      <protection/>
    </xf>
    <xf numFmtId="0" fontId="12" fillId="0" borderId="13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24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right"/>
      <protection/>
    </xf>
    <xf numFmtId="0" fontId="12" fillId="0" borderId="0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36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5" fillId="0" borderId="12" xfId="52" applyFont="1" applyBorder="1" applyAlignment="1">
      <alignment horizontal="center" vertical="center"/>
      <protection/>
    </xf>
    <xf numFmtId="0" fontId="35" fillId="0" borderId="13" xfId="52" applyFont="1" applyBorder="1" applyAlignment="1">
      <alignment horizontal="center" vertical="center"/>
      <protection/>
    </xf>
    <xf numFmtId="0" fontId="35" fillId="0" borderId="14" xfId="52" applyFont="1" applyBorder="1" applyAlignment="1">
      <alignment horizontal="center" vertical="center"/>
      <protection/>
    </xf>
    <xf numFmtId="0" fontId="93" fillId="0" borderId="26" xfId="52" applyFont="1" applyFill="1" applyBorder="1" applyAlignment="1">
      <alignment horizontal="left" vertical="center" wrapText="1"/>
      <protection/>
    </xf>
    <xf numFmtId="0" fontId="93" fillId="0" borderId="27" xfId="52" applyFont="1" applyFill="1" applyBorder="1" applyAlignment="1">
      <alignment horizontal="left" vertical="center" wrapText="1"/>
      <protection/>
    </xf>
    <xf numFmtId="0" fontId="93" fillId="0" borderId="28" xfId="52" applyFont="1" applyFill="1" applyBorder="1" applyAlignment="1">
      <alignment horizontal="left" vertical="center" wrapText="1"/>
      <protection/>
    </xf>
    <xf numFmtId="0" fontId="93" fillId="0" borderId="29" xfId="52" applyFont="1" applyFill="1" applyBorder="1" applyAlignment="1">
      <alignment horizontal="left" vertical="center" wrapText="1"/>
      <protection/>
    </xf>
    <xf numFmtId="0" fontId="93" fillId="0" borderId="30" xfId="52" applyFont="1" applyFill="1" applyBorder="1" applyAlignment="1">
      <alignment horizontal="left" vertical="center" wrapText="1"/>
      <protection/>
    </xf>
    <xf numFmtId="0" fontId="93" fillId="0" borderId="31" xfId="52" applyFont="1" applyFill="1" applyBorder="1" applyAlignment="1">
      <alignment horizontal="left" vertical="center" wrapText="1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left" vertical="center"/>
      <protection/>
    </xf>
    <xf numFmtId="49" fontId="8" fillId="0" borderId="0" xfId="52" applyNumberFormat="1" applyFont="1" applyFill="1" applyAlignment="1">
      <alignment horizontal="center" wrapText="1"/>
      <protection/>
    </xf>
    <xf numFmtId="0" fontId="4" fillId="0" borderId="18" xfId="52" applyFont="1" applyFill="1" applyBorder="1" applyAlignment="1">
      <alignment horizontal="center" vertical="top" wrapText="1"/>
      <protection/>
    </xf>
    <xf numFmtId="0" fontId="4" fillId="0" borderId="22" xfId="52" applyFont="1" applyFill="1" applyBorder="1" applyAlignment="1">
      <alignment horizontal="center" vertical="top" wrapText="1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top"/>
      <protection/>
    </xf>
    <xf numFmtId="0" fontId="4" fillId="0" borderId="22" xfId="52" applyFont="1" applyFill="1" applyBorder="1" applyAlignment="1">
      <alignment horizontal="center" vertical="top"/>
      <protection/>
    </xf>
    <xf numFmtId="0" fontId="4" fillId="0" borderId="0" xfId="52" applyFont="1" applyFill="1" applyAlignment="1">
      <alignment horizontal="right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49" fontId="8" fillId="0" borderId="0" xfId="52" applyNumberFormat="1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right" wrapText="1"/>
      <protection/>
    </xf>
    <xf numFmtId="0" fontId="9" fillId="0" borderId="18" xfId="52" applyFont="1" applyFill="1" applyBorder="1" applyAlignment="1">
      <alignment horizontal="center" vertical="top" wrapText="1"/>
      <protection/>
    </xf>
    <xf numFmtId="0" fontId="9" fillId="0" borderId="22" xfId="52" applyFont="1" applyFill="1" applyBorder="1" applyAlignment="1">
      <alignment horizontal="center" vertical="top" wrapText="1"/>
      <protection/>
    </xf>
    <xf numFmtId="49" fontId="6" fillId="0" borderId="0" xfId="52" applyNumberFormat="1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_1. Бюджетная смета 2017измененная" xfId="57"/>
    <cellStyle name="Обычный_Кассовый план 2017 СНД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1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7"/>
  <sheetViews>
    <sheetView zoomScalePageLayoutView="0" workbookViewId="0" topLeftCell="A68">
      <selection activeCell="A11" sqref="A11:I12"/>
    </sheetView>
  </sheetViews>
  <sheetFormatPr defaultColWidth="9.140625" defaultRowHeight="15"/>
  <cols>
    <col min="1" max="1" width="11.421875" style="0" customWidth="1"/>
    <col min="5" max="5" width="28.7109375" style="0" customWidth="1"/>
    <col min="6" max="6" width="8.7109375" style="318" customWidth="1"/>
    <col min="7" max="7" width="8.28125" style="318" customWidth="1"/>
    <col min="8" max="8" width="12.140625" style="316" customWidth="1"/>
    <col min="9" max="9" width="10.140625" style="316" customWidth="1"/>
    <col min="10" max="10" width="7.7109375" style="316" customWidth="1"/>
    <col min="11" max="11" width="7.57421875" style="316" customWidth="1"/>
    <col min="12" max="12" width="13.00390625" style="317" customWidth="1"/>
    <col min="13" max="13" width="12.57421875" style="316" customWidth="1"/>
  </cols>
  <sheetData>
    <row r="1" spans="10:13" ht="12" customHeight="1" hidden="1">
      <c r="J1" s="462" t="s">
        <v>809</v>
      </c>
      <c r="K1" s="462"/>
      <c r="L1" s="462"/>
      <c r="M1" s="462"/>
    </row>
    <row r="2" spans="10:13" ht="12" customHeight="1" hidden="1">
      <c r="J2" s="462" t="s">
        <v>808</v>
      </c>
      <c r="K2" s="462"/>
      <c r="L2" s="462"/>
      <c r="M2" s="462"/>
    </row>
    <row r="3" spans="10:13" ht="11.25" customHeight="1" hidden="1">
      <c r="J3" s="462" t="s">
        <v>807</v>
      </c>
      <c r="K3" s="462"/>
      <c r="L3" s="462"/>
      <c r="M3" s="462"/>
    </row>
    <row r="4" spans="1:13" ht="12.75" customHeight="1" hidden="1">
      <c r="A4" s="1"/>
      <c r="B4" s="397"/>
      <c r="C4" s="397"/>
      <c r="D4" s="397"/>
      <c r="E4" s="397"/>
      <c r="F4" s="340"/>
      <c r="G4" s="344"/>
      <c r="H4" s="343"/>
      <c r="I4" s="343"/>
      <c r="J4" s="463" t="s">
        <v>806</v>
      </c>
      <c r="K4" s="463"/>
      <c r="L4" s="463"/>
      <c r="M4" s="463"/>
    </row>
    <row r="5" spans="1:13" ht="15" customHeight="1">
      <c r="A5" s="1"/>
      <c r="B5" s="397"/>
      <c r="C5" s="397"/>
      <c r="D5" s="397"/>
      <c r="E5" s="397"/>
      <c r="F5" s="340"/>
      <c r="G5" s="340"/>
      <c r="H5" s="341"/>
      <c r="I5" s="341"/>
      <c r="J5" s="458" t="s">
        <v>0</v>
      </c>
      <c r="K5" s="458"/>
      <c r="L5" s="458"/>
      <c r="M5" s="458"/>
    </row>
    <row r="6" spans="1:13" ht="24.75" customHeight="1">
      <c r="A6" s="1"/>
      <c r="B6" s="397"/>
      <c r="C6" s="397"/>
      <c r="D6" s="397"/>
      <c r="E6" s="397"/>
      <c r="F6" s="340"/>
      <c r="G6" s="342"/>
      <c r="H6" s="396"/>
      <c r="I6" s="396"/>
      <c r="J6" s="464" t="s">
        <v>851</v>
      </c>
      <c r="K6" s="464"/>
      <c r="L6" s="464"/>
      <c r="M6" s="464"/>
    </row>
    <row r="7" spans="1:13" ht="14.25">
      <c r="A7" s="1"/>
      <c r="B7" s="397"/>
      <c r="C7" s="397"/>
      <c r="D7" s="397"/>
      <c r="E7" s="397"/>
      <c r="F7" s="340"/>
      <c r="G7" s="340"/>
      <c r="H7" s="395"/>
      <c r="I7" s="395"/>
      <c r="J7" s="458" t="s">
        <v>868</v>
      </c>
      <c r="K7" s="458"/>
      <c r="L7" s="458"/>
      <c r="M7" s="458"/>
    </row>
    <row r="8" spans="1:13" ht="10.5" customHeight="1">
      <c r="A8" s="1"/>
      <c r="B8" s="397"/>
      <c r="C8" s="397"/>
      <c r="D8" s="397"/>
      <c r="E8" s="397"/>
      <c r="F8" s="340"/>
      <c r="G8" s="340"/>
      <c r="H8" s="395"/>
      <c r="I8" s="395"/>
      <c r="J8" s="459" t="s">
        <v>805</v>
      </c>
      <c r="K8" s="459"/>
      <c r="L8" s="459"/>
      <c r="M8" s="398" t="s">
        <v>804</v>
      </c>
    </row>
    <row r="9" spans="1:13" ht="13.5" customHeight="1">
      <c r="A9" s="1"/>
      <c r="B9" s="397"/>
      <c r="C9" s="397"/>
      <c r="D9" s="397"/>
      <c r="E9" s="397"/>
      <c r="F9" s="340"/>
      <c r="G9" s="340"/>
      <c r="H9" s="341"/>
      <c r="I9" s="341"/>
      <c r="J9" s="458" t="s">
        <v>850</v>
      </c>
      <c r="K9" s="458"/>
      <c r="L9" s="458"/>
      <c r="M9" s="458"/>
    </row>
    <row r="10" spans="1:13" ht="14.25">
      <c r="A10" s="1"/>
      <c r="B10" s="397"/>
      <c r="C10" s="397"/>
      <c r="D10" s="397"/>
      <c r="E10" s="397"/>
      <c r="F10" s="340"/>
      <c r="G10" s="340"/>
      <c r="H10" s="395"/>
      <c r="I10" s="395"/>
      <c r="J10" s="395"/>
      <c r="K10" s="395"/>
      <c r="L10" s="339"/>
      <c r="M10" s="395"/>
    </row>
    <row r="11" spans="1:13" ht="15.75" customHeight="1">
      <c r="A11" s="460" t="s">
        <v>803</v>
      </c>
      <c r="B11" s="460"/>
      <c r="C11" s="460"/>
      <c r="D11" s="460"/>
      <c r="E11" s="460"/>
      <c r="F11" s="460"/>
      <c r="G11" s="460"/>
      <c r="H11" s="460"/>
      <c r="I11" s="460"/>
      <c r="J11" s="395"/>
      <c r="K11" s="395"/>
      <c r="L11" s="339"/>
      <c r="M11" s="395"/>
    </row>
    <row r="12" spans="1:13" ht="12.75" customHeight="1">
      <c r="A12" s="460"/>
      <c r="B12" s="460"/>
      <c r="C12" s="460"/>
      <c r="D12" s="460"/>
      <c r="E12" s="460"/>
      <c r="F12" s="460"/>
      <c r="G12" s="460"/>
      <c r="H12" s="460"/>
      <c r="I12" s="460"/>
      <c r="J12" s="395"/>
      <c r="K12" s="395"/>
      <c r="L12" s="445" t="s">
        <v>1</v>
      </c>
      <c r="M12" s="446"/>
    </row>
    <row r="13" spans="1:13" ht="24.75" customHeight="1">
      <c r="A13" s="455" t="s">
        <v>121</v>
      </c>
      <c r="B13" s="442"/>
      <c r="C13" s="442"/>
      <c r="D13" s="442"/>
      <c r="E13" s="442"/>
      <c r="F13" s="442"/>
      <c r="G13" s="442"/>
      <c r="H13" s="442"/>
      <c r="I13" s="442"/>
      <c r="J13" s="443" t="s">
        <v>2</v>
      </c>
      <c r="K13" s="444"/>
      <c r="L13" s="461" t="s">
        <v>3</v>
      </c>
      <c r="M13" s="446"/>
    </row>
    <row r="14" spans="1:13" ht="21" customHeight="1">
      <c r="A14" s="455" t="s">
        <v>4</v>
      </c>
      <c r="B14" s="442"/>
      <c r="C14" s="442"/>
      <c r="D14" s="442"/>
      <c r="E14" s="442"/>
      <c r="F14" s="442"/>
      <c r="G14" s="442"/>
      <c r="H14" s="442"/>
      <c r="I14" s="442"/>
      <c r="J14" s="443" t="s">
        <v>5</v>
      </c>
      <c r="K14" s="444"/>
      <c r="L14" s="465" t="s">
        <v>661</v>
      </c>
      <c r="M14" s="446"/>
    </row>
    <row r="15" spans="1:13" ht="14.25">
      <c r="A15" s="455" t="s">
        <v>6</v>
      </c>
      <c r="B15" s="442"/>
      <c r="C15" s="442"/>
      <c r="D15" s="442"/>
      <c r="E15" s="442"/>
      <c r="F15" s="442"/>
      <c r="G15" s="442"/>
      <c r="H15" s="442"/>
      <c r="I15" s="442"/>
      <c r="J15" s="443" t="s">
        <v>7</v>
      </c>
      <c r="K15" s="444"/>
      <c r="L15" s="445">
        <v>14752407</v>
      </c>
      <c r="M15" s="446"/>
    </row>
    <row r="16" spans="1:13" ht="21" customHeight="1">
      <c r="A16" s="455" t="s">
        <v>8</v>
      </c>
      <c r="B16" s="442"/>
      <c r="C16" s="442"/>
      <c r="D16" s="442"/>
      <c r="E16" s="442"/>
      <c r="F16" s="442"/>
      <c r="G16" s="442"/>
      <c r="H16" s="442"/>
      <c r="I16" s="442"/>
      <c r="J16" s="443" t="s">
        <v>9</v>
      </c>
      <c r="K16" s="444"/>
      <c r="L16" s="445" t="s">
        <v>122</v>
      </c>
      <c r="M16" s="446"/>
    </row>
    <row r="17" spans="1:13" ht="12.75" customHeight="1">
      <c r="A17" s="1"/>
      <c r="B17" s="456"/>
      <c r="C17" s="456"/>
      <c r="D17" s="456"/>
      <c r="E17" s="456"/>
      <c r="F17" s="456"/>
      <c r="G17" s="456"/>
      <c r="H17" s="456"/>
      <c r="I17" s="456"/>
      <c r="J17" s="443" t="s">
        <v>10</v>
      </c>
      <c r="K17" s="457"/>
      <c r="L17" s="445">
        <v>79618408</v>
      </c>
      <c r="M17" s="446"/>
    </row>
    <row r="18" spans="1:13" ht="14.25">
      <c r="A18" s="441" t="s">
        <v>802</v>
      </c>
      <c r="B18" s="442"/>
      <c r="C18" s="442"/>
      <c r="D18" s="442"/>
      <c r="E18" s="442"/>
      <c r="F18" s="442"/>
      <c r="G18" s="442"/>
      <c r="H18" s="442"/>
      <c r="I18" s="442"/>
      <c r="J18" s="443" t="s">
        <v>11</v>
      </c>
      <c r="K18" s="444"/>
      <c r="L18" s="445">
        <v>384</v>
      </c>
      <c r="M18" s="446"/>
    </row>
    <row r="19" spans="1:13" ht="14.25">
      <c r="A19" s="447" t="s">
        <v>869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</row>
    <row r="20" spans="1:13" ht="15" customHeight="1">
      <c r="A20" s="449" t="s">
        <v>12</v>
      </c>
      <c r="B20" s="451" t="s">
        <v>13</v>
      </c>
      <c r="C20" s="451"/>
      <c r="D20" s="451"/>
      <c r="E20" s="451"/>
      <c r="F20" s="452" t="s">
        <v>801</v>
      </c>
      <c r="G20" s="452"/>
      <c r="H20" s="452"/>
      <c r="I20" s="452"/>
      <c r="J20" s="452"/>
      <c r="K20" s="452"/>
      <c r="L20" s="453" t="s">
        <v>274</v>
      </c>
      <c r="M20" s="454"/>
    </row>
    <row r="21" spans="1:13" ht="30" customHeight="1">
      <c r="A21" s="450"/>
      <c r="B21" s="451"/>
      <c r="C21" s="451"/>
      <c r="D21" s="451"/>
      <c r="E21" s="451"/>
      <c r="F21" s="338" t="s">
        <v>800</v>
      </c>
      <c r="G21" s="338" t="s">
        <v>799</v>
      </c>
      <c r="H21" s="337" t="s">
        <v>798</v>
      </c>
      <c r="I21" s="337" t="s">
        <v>797</v>
      </c>
      <c r="J21" s="337" t="s">
        <v>796</v>
      </c>
      <c r="K21" s="337" t="s">
        <v>795</v>
      </c>
      <c r="L21" s="336" t="s">
        <v>127</v>
      </c>
      <c r="M21" s="400" t="s">
        <v>794</v>
      </c>
    </row>
    <row r="22" spans="1:13" ht="16.5" customHeight="1">
      <c r="A22" s="335" t="s">
        <v>289</v>
      </c>
      <c r="B22" s="437" t="s">
        <v>304</v>
      </c>
      <c r="C22" s="438"/>
      <c r="D22" s="438"/>
      <c r="E22" s="439"/>
      <c r="F22" s="334" t="s">
        <v>793</v>
      </c>
      <c r="G22" s="334" t="s">
        <v>339</v>
      </c>
      <c r="H22" s="400" t="s">
        <v>492</v>
      </c>
      <c r="I22" s="400" t="s">
        <v>792</v>
      </c>
      <c r="J22" s="400" t="s">
        <v>791</v>
      </c>
      <c r="K22" s="400" t="s">
        <v>790</v>
      </c>
      <c r="L22" s="333" t="s">
        <v>789</v>
      </c>
      <c r="M22" s="400" t="s">
        <v>788</v>
      </c>
    </row>
    <row r="23" spans="1:13" ht="37.5" customHeight="1">
      <c r="A23" s="416" t="s">
        <v>24</v>
      </c>
      <c r="B23" s="428" t="s">
        <v>787</v>
      </c>
      <c r="C23" s="429"/>
      <c r="D23" s="429"/>
      <c r="E23" s="430"/>
      <c r="F23" s="330" t="s">
        <v>253</v>
      </c>
      <c r="G23" s="330" t="s">
        <v>254</v>
      </c>
      <c r="H23" s="330" t="s">
        <v>255</v>
      </c>
      <c r="I23" s="330" t="s">
        <v>26</v>
      </c>
      <c r="J23" s="330" t="s">
        <v>27</v>
      </c>
      <c r="K23" s="330"/>
      <c r="L23" s="331">
        <v>697767</v>
      </c>
      <c r="M23" s="329"/>
    </row>
    <row r="24" spans="1:13" ht="21" customHeight="1">
      <c r="A24" s="417"/>
      <c r="B24" s="433" t="s">
        <v>786</v>
      </c>
      <c r="C24" s="433"/>
      <c r="D24" s="433"/>
      <c r="E24" s="433"/>
      <c r="F24" s="330" t="s">
        <v>253</v>
      </c>
      <c r="G24" s="330" t="s">
        <v>254</v>
      </c>
      <c r="H24" s="330" t="s">
        <v>255</v>
      </c>
      <c r="I24" s="330" t="s">
        <v>29</v>
      </c>
      <c r="J24" s="330" t="s">
        <v>30</v>
      </c>
      <c r="K24" s="330"/>
      <c r="L24" s="331">
        <v>210726</v>
      </c>
      <c r="M24" s="329"/>
    </row>
    <row r="25" spans="1:13" ht="24" customHeight="1">
      <c r="A25" s="418"/>
      <c r="B25" s="427" t="s">
        <v>31</v>
      </c>
      <c r="C25" s="427"/>
      <c r="D25" s="427"/>
      <c r="E25" s="427"/>
      <c r="F25" s="330"/>
      <c r="G25" s="330"/>
      <c r="H25" s="330"/>
      <c r="I25" s="330"/>
      <c r="J25" s="330"/>
      <c r="K25" s="330"/>
      <c r="L25" s="328">
        <f>L23+L24</f>
        <v>908493</v>
      </c>
      <c r="M25" s="329"/>
    </row>
    <row r="26" spans="1:13" ht="73.5" customHeight="1">
      <c r="A26" s="440" t="s">
        <v>32</v>
      </c>
      <c r="B26" s="433" t="s">
        <v>785</v>
      </c>
      <c r="C26" s="433"/>
      <c r="D26" s="433"/>
      <c r="E26" s="433"/>
      <c r="F26" s="330" t="s">
        <v>253</v>
      </c>
      <c r="G26" s="330" t="s">
        <v>256</v>
      </c>
      <c r="H26" s="329">
        <v>6160000400</v>
      </c>
      <c r="I26" s="329">
        <v>121</v>
      </c>
      <c r="J26" s="329">
        <v>211</v>
      </c>
      <c r="K26" s="329"/>
      <c r="L26" s="331">
        <v>2063575</v>
      </c>
      <c r="M26" s="329"/>
    </row>
    <row r="27" spans="1:13" ht="21" customHeight="1">
      <c r="A27" s="431"/>
      <c r="B27" s="433" t="s">
        <v>28</v>
      </c>
      <c r="C27" s="433"/>
      <c r="D27" s="433"/>
      <c r="E27" s="433"/>
      <c r="F27" s="330" t="s">
        <v>253</v>
      </c>
      <c r="G27" s="330" t="s">
        <v>256</v>
      </c>
      <c r="H27" s="329">
        <v>6160000400</v>
      </c>
      <c r="I27" s="329">
        <v>129</v>
      </c>
      <c r="J27" s="329">
        <v>213</v>
      </c>
      <c r="K27" s="329"/>
      <c r="L27" s="331">
        <v>623200</v>
      </c>
      <c r="M27" s="329"/>
    </row>
    <row r="28" spans="1:13" ht="24" customHeight="1">
      <c r="A28" s="431"/>
      <c r="B28" s="428" t="s">
        <v>784</v>
      </c>
      <c r="C28" s="429"/>
      <c r="D28" s="429"/>
      <c r="E28" s="430"/>
      <c r="F28" s="330"/>
      <c r="G28" s="330"/>
      <c r="H28" s="329"/>
      <c r="I28" s="329"/>
      <c r="J28" s="329"/>
      <c r="K28" s="329"/>
      <c r="L28" s="328">
        <f>L26+L27</f>
        <v>2686775</v>
      </c>
      <c r="M28" s="329"/>
    </row>
    <row r="29" spans="1:13" ht="24" customHeight="1">
      <c r="A29" s="431"/>
      <c r="B29" s="433" t="s">
        <v>783</v>
      </c>
      <c r="C29" s="433"/>
      <c r="D29" s="433"/>
      <c r="E29" s="433"/>
      <c r="F29" s="330" t="s">
        <v>253</v>
      </c>
      <c r="G29" s="330" t="s">
        <v>256</v>
      </c>
      <c r="H29" s="329">
        <v>6160000400</v>
      </c>
      <c r="I29" s="329">
        <v>244</v>
      </c>
      <c r="J29" s="329">
        <v>221</v>
      </c>
      <c r="K29" s="329"/>
      <c r="L29" s="331">
        <v>41200</v>
      </c>
      <c r="M29" s="329"/>
    </row>
    <row r="30" spans="1:13" ht="18.75" customHeight="1">
      <c r="A30" s="431"/>
      <c r="B30" s="433" t="s">
        <v>123</v>
      </c>
      <c r="C30" s="433"/>
      <c r="D30" s="433"/>
      <c r="E30" s="433"/>
      <c r="F30" s="330" t="s">
        <v>253</v>
      </c>
      <c r="G30" s="330" t="s">
        <v>256</v>
      </c>
      <c r="H30" s="329">
        <v>6160000400</v>
      </c>
      <c r="I30" s="329">
        <v>244</v>
      </c>
      <c r="J30" s="329">
        <v>223</v>
      </c>
      <c r="K30" s="329"/>
      <c r="L30" s="331">
        <v>10000</v>
      </c>
      <c r="M30" s="329"/>
    </row>
    <row r="31" spans="1:13" ht="20.25" customHeight="1">
      <c r="A31" s="431"/>
      <c r="B31" s="428" t="s">
        <v>782</v>
      </c>
      <c r="C31" s="429"/>
      <c r="D31" s="429"/>
      <c r="E31" s="430"/>
      <c r="F31" s="330" t="s">
        <v>253</v>
      </c>
      <c r="G31" s="330" t="s">
        <v>256</v>
      </c>
      <c r="H31" s="329">
        <v>6160000400</v>
      </c>
      <c r="I31" s="329">
        <v>244</v>
      </c>
      <c r="J31" s="329">
        <v>225</v>
      </c>
      <c r="K31" s="329"/>
      <c r="L31" s="331">
        <v>15000</v>
      </c>
      <c r="M31" s="329"/>
    </row>
    <row r="32" spans="1:13" ht="62.25" customHeight="1">
      <c r="A32" s="431"/>
      <c r="B32" s="433" t="s">
        <v>781</v>
      </c>
      <c r="C32" s="433"/>
      <c r="D32" s="433"/>
      <c r="E32" s="433"/>
      <c r="F32" s="330" t="s">
        <v>253</v>
      </c>
      <c r="G32" s="330" t="s">
        <v>256</v>
      </c>
      <c r="H32" s="329">
        <v>6160000400</v>
      </c>
      <c r="I32" s="329">
        <v>244</v>
      </c>
      <c r="J32" s="329">
        <v>226</v>
      </c>
      <c r="K32" s="329"/>
      <c r="L32" s="331">
        <v>52000</v>
      </c>
      <c r="M32" s="329"/>
    </row>
    <row r="33" spans="1:13" ht="25.5" customHeight="1">
      <c r="A33" s="431"/>
      <c r="B33" s="434" t="s">
        <v>780</v>
      </c>
      <c r="C33" s="435"/>
      <c r="D33" s="435"/>
      <c r="E33" s="436"/>
      <c r="F33" s="330" t="s">
        <v>253</v>
      </c>
      <c r="G33" s="330" t="s">
        <v>256</v>
      </c>
      <c r="H33" s="329">
        <v>6160000400</v>
      </c>
      <c r="I33" s="329">
        <v>244</v>
      </c>
      <c r="J33" s="329">
        <v>343</v>
      </c>
      <c r="K33" s="329"/>
      <c r="L33" s="331">
        <v>163000</v>
      </c>
      <c r="M33" s="329"/>
    </row>
    <row r="34" spans="1:13" ht="21.75" customHeight="1">
      <c r="A34" s="431"/>
      <c r="B34" s="428" t="s">
        <v>779</v>
      </c>
      <c r="C34" s="429"/>
      <c r="D34" s="429"/>
      <c r="E34" s="430"/>
      <c r="F34" s="330" t="s">
        <v>253</v>
      </c>
      <c r="G34" s="330" t="s">
        <v>256</v>
      </c>
      <c r="H34" s="329">
        <v>6160000400</v>
      </c>
      <c r="I34" s="329">
        <v>851</v>
      </c>
      <c r="J34" s="329">
        <v>291</v>
      </c>
      <c r="K34" s="329"/>
      <c r="L34" s="331">
        <v>2400</v>
      </c>
      <c r="M34" s="329"/>
    </row>
    <row r="35" spans="1:13" ht="15" customHeight="1">
      <c r="A35" s="431"/>
      <c r="B35" s="428" t="s">
        <v>778</v>
      </c>
      <c r="C35" s="429"/>
      <c r="D35" s="429"/>
      <c r="E35" s="430"/>
      <c r="F35" s="330" t="s">
        <v>253</v>
      </c>
      <c r="G35" s="330" t="s">
        <v>256</v>
      </c>
      <c r="H35" s="329">
        <v>6160000400</v>
      </c>
      <c r="I35" s="329">
        <v>852</v>
      </c>
      <c r="J35" s="329">
        <v>291</v>
      </c>
      <c r="K35" s="329"/>
      <c r="L35" s="331">
        <v>4400</v>
      </c>
      <c r="M35" s="329"/>
    </row>
    <row r="36" spans="1:13" ht="12.75" customHeight="1">
      <c r="A36" s="431"/>
      <c r="B36" s="428" t="s">
        <v>777</v>
      </c>
      <c r="C36" s="429"/>
      <c r="D36" s="429"/>
      <c r="E36" s="430"/>
      <c r="F36" s="330" t="s">
        <v>253</v>
      </c>
      <c r="G36" s="330" t="s">
        <v>256</v>
      </c>
      <c r="H36" s="329">
        <v>6160000400</v>
      </c>
      <c r="I36" s="329">
        <v>853</v>
      </c>
      <c r="J36" s="329">
        <v>291</v>
      </c>
      <c r="K36" s="329"/>
      <c r="L36" s="331">
        <v>800</v>
      </c>
      <c r="M36" s="329"/>
    </row>
    <row r="37" spans="1:13" ht="12.75" customHeight="1">
      <c r="A37" s="431"/>
      <c r="B37" s="428" t="s">
        <v>864</v>
      </c>
      <c r="C37" s="429"/>
      <c r="D37" s="429"/>
      <c r="E37" s="430"/>
      <c r="F37" s="330" t="s">
        <v>253</v>
      </c>
      <c r="G37" s="330" t="s">
        <v>256</v>
      </c>
      <c r="H37" s="329">
        <v>6160000400</v>
      </c>
      <c r="I37" s="329">
        <v>853</v>
      </c>
      <c r="J37" s="329">
        <v>292</v>
      </c>
      <c r="K37" s="329"/>
      <c r="L37" s="331">
        <v>1200</v>
      </c>
      <c r="M37" s="329"/>
    </row>
    <row r="38" spans="1:13" ht="15" customHeight="1">
      <c r="A38" s="431"/>
      <c r="B38" s="428" t="s">
        <v>776</v>
      </c>
      <c r="C38" s="429"/>
      <c r="D38" s="429"/>
      <c r="E38" s="430"/>
      <c r="F38" s="330"/>
      <c r="G38" s="330"/>
      <c r="H38" s="329"/>
      <c r="I38" s="329"/>
      <c r="J38" s="329"/>
      <c r="K38" s="329"/>
      <c r="L38" s="328">
        <f>L29+L30+L31+L32+L33+L34+L35+L36+L37</f>
        <v>290000</v>
      </c>
      <c r="M38" s="329"/>
    </row>
    <row r="39" spans="1:13" ht="24" customHeight="1">
      <c r="A39" s="432"/>
      <c r="B39" s="422" t="s">
        <v>50</v>
      </c>
      <c r="C39" s="423"/>
      <c r="D39" s="423"/>
      <c r="E39" s="424"/>
      <c r="F39" s="330"/>
      <c r="G39" s="330"/>
      <c r="H39" s="329"/>
      <c r="I39" s="329"/>
      <c r="J39" s="329"/>
      <c r="K39" s="329"/>
      <c r="L39" s="328">
        <f>L28+L38</f>
        <v>2976775</v>
      </c>
      <c r="M39" s="329"/>
    </row>
    <row r="40" spans="1:13" ht="24" customHeight="1">
      <c r="A40" s="431" t="s">
        <v>51</v>
      </c>
      <c r="B40" s="419" t="s">
        <v>775</v>
      </c>
      <c r="C40" s="420"/>
      <c r="D40" s="420"/>
      <c r="E40" s="421"/>
      <c r="F40" s="330" t="s">
        <v>253</v>
      </c>
      <c r="G40" s="330" t="s">
        <v>257</v>
      </c>
      <c r="H40" s="329">
        <v>6150000800</v>
      </c>
      <c r="I40" s="329">
        <v>880</v>
      </c>
      <c r="J40" s="329">
        <v>296</v>
      </c>
      <c r="K40" s="329"/>
      <c r="L40" s="331">
        <v>50000</v>
      </c>
      <c r="M40" s="329"/>
    </row>
    <row r="41" spans="1:13" ht="24" customHeight="1">
      <c r="A41" s="432"/>
      <c r="B41" s="422" t="s">
        <v>55</v>
      </c>
      <c r="C41" s="423"/>
      <c r="D41" s="423"/>
      <c r="E41" s="424"/>
      <c r="F41" s="330"/>
      <c r="G41" s="330"/>
      <c r="H41" s="329"/>
      <c r="I41" s="329"/>
      <c r="J41" s="329"/>
      <c r="K41" s="329"/>
      <c r="L41" s="328">
        <f>L40</f>
        <v>50000</v>
      </c>
      <c r="M41" s="329"/>
    </row>
    <row r="42" spans="1:13" ht="26.25" customHeight="1">
      <c r="A42" s="425" t="s">
        <v>56</v>
      </c>
      <c r="B42" s="426" t="s">
        <v>57</v>
      </c>
      <c r="C42" s="426"/>
      <c r="D42" s="426"/>
      <c r="E42" s="426"/>
      <c r="F42" s="330" t="s">
        <v>253</v>
      </c>
      <c r="G42" s="330" t="s">
        <v>258</v>
      </c>
      <c r="H42" s="329">
        <v>7210091030</v>
      </c>
      <c r="I42" s="329">
        <v>870</v>
      </c>
      <c r="J42" s="329">
        <v>296</v>
      </c>
      <c r="K42" s="329"/>
      <c r="L42" s="331">
        <v>8000</v>
      </c>
      <c r="M42" s="329"/>
    </row>
    <row r="43" spans="1:13" ht="24" customHeight="1">
      <c r="A43" s="425"/>
      <c r="B43" s="427" t="s">
        <v>60</v>
      </c>
      <c r="C43" s="427"/>
      <c r="D43" s="427"/>
      <c r="E43" s="427"/>
      <c r="F43" s="330"/>
      <c r="G43" s="330"/>
      <c r="H43" s="329"/>
      <c r="I43" s="329"/>
      <c r="J43" s="329"/>
      <c r="K43" s="329"/>
      <c r="L43" s="328">
        <f>L42</f>
        <v>8000</v>
      </c>
      <c r="M43" s="329"/>
    </row>
    <row r="44" spans="1:13" ht="16.5" customHeight="1">
      <c r="A44" s="425" t="s">
        <v>61</v>
      </c>
      <c r="B44" s="419" t="s">
        <v>774</v>
      </c>
      <c r="C44" s="420"/>
      <c r="D44" s="420"/>
      <c r="E44" s="421"/>
      <c r="F44" s="330" t="s">
        <v>253</v>
      </c>
      <c r="G44" s="330" t="s">
        <v>259</v>
      </c>
      <c r="H44" s="329">
        <v>6120061010</v>
      </c>
      <c r="I44" s="329">
        <v>244</v>
      </c>
      <c r="J44" s="329">
        <v>221</v>
      </c>
      <c r="K44" s="329"/>
      <c r="L44" s="331">
        <v>12800</v>
      </c>
      <c r="M44" s="329"/>
    </row>
    <row r="45" spans="1:13" ht="16.5" customHeight="1">
      <c r="A45" s="425"/>
      <c r="B45" s="419" t="s">
        <v>773</v>
      </c>
      <c r="C45" s="420"/>
      <c r="D45" s="420"/>
      <c r="E45" s="421"/>
      <c r="F45" s="330" t="s">
        <v>253</v>
      </c>
      <c r="G45" s="330" t="s">
        <v>259</v>
      </c>
      <c r="H45" s="329">
        <v>6120061010</v>
      </c>
      <c r="I45" s="329">
        <v>244</v>
      </c>
      <c r="J45" s="329">
        <v>346</v>
      </c>
      <c r="K45" s="329"/>
      <c r="L45" s="331">
        <v>4600</v>
      </c>
      <c r="M45" s="329"/>
    </row>
    <row r="46" spans="1:13" ht="16.5" customHeight="1">
      <c r="A46" s="425"/>
      <c r="B46" s="419" t="s">
        <v>772</v>
      </c>
      <c r="C46" s="420"/>
      <c r="D46" s="420"/>
      <c r="E46" s="421"/>
      <c r="F46" s="330" t="s">
        <v>253</v>
      </c>
      <c r="G46" s="330" t="s">
        <v>259</v>
      </c>
      <c r="H46" s="329">
        <v>6120061010</v>
      </c>
      <c r="I46" s="329">
        <v>244</v>
      </c>
      <c r="J46" s="329">
        <v>349</v>
      </c>
      <c r="K46" s="329"/>
      <c r="L46" s="331">
        <v>15600</v>
      </c>
      <c r="M46" s="329"/>
    </row>
    <row r="47" spans="1:13" ht="16.5" customHeight="1">
      <c r="A47" s="425"/>
      <c r="B47" s="428" t="s">
        <v>771</v>
      </c>
      <c r="C47" s="420"/>
      <c r="D47" s="420"/>
      <c r="E47" s="421"/>
      <c r="F47" s="330"/>
      <c r="G47" s="330"/>
      <c r="H47" s="329"/>
      <c r="I47" s="329"/>
      <c r="J47" s="329"/>
      <c r="K47" s="329"/>
      <c r="L47" s="328">
        <f>L44+L45+L46</f>
        <v>33000</v>
      </c>
      <c r="M47" s="329"/>
    </row>
    <row r="48" spans="1:13" ht="63.75" customHeight="1">
      <c r="A48" s="425"/>
      <c r="B48" s="428" t="s">
        <v>770</v>
      </c>
      <c r="C48" s="429"/>
      <c r="D48" s="429"/>
      <c r="E48" s="430"/>
      <c r="F48" s="330" t="s">
        <v>253</v>
      </c>
      <c r="G48" s="330" t="s">
        <v>259</v>
      </c>
      <c r="H48" s="329">
        <v>6180090010</v>
      </c>
      <c r="I48" s="329">
        <v>244</v>
      </c>
      <c r="J48" s="329">
        <v>226</v>
      </c>
      <c r="K48" s="329"/>
      <c r="L48" s="332">
        <v>233819.8</v>
      </c>
      <c r="M48" s="329"/>
    </row>
    <row r="49" spans="1:13" ht="33" customHeight="1">
      <c r="A49" s="425"/>
      <c r="B49" s="419" t="s">
        <v>769</v>
      </c>
      <c r="C49" s="420"/>
      <c r="D49" s="420"/>
      <c r="E49" s="421"/>
      <c r="F49" s="330" t="s">
        <v>253</v>
      </c>
      <c r="G49" s="330" t="s">
        <v>259</v>
      </c>
      <c r="H49" s="329">
        <v>6180090010</v>
      </c>
      <c r="I49" s="329">
        <v>244</v>
      </c>
      <c r="J49" s="329">
        <v>346</v>
      </c>
      <c r="K49" s="329"/>
      <c r="L49" s="331">
        <v>15000</v>
      </c>
      <c r="M49" s="329"/>
    </row>
    <row r="50" spans="1:13" ht="18" customHeight="1">
      <c r="A50" s="425"/>
      <c r="B50" s="419" t="s">
        <v>768</v>
      </c>
      <c r="C50" s="420"/>
      <c r="D50" s="420"/>
      <c r="E50" s="421"/>
      <c r="F50" s="330" t="s">
        <v>253</v>
      </c>
      <c r="G50" s="330" t="s">
        <v>259</v>
      </c>
      <c r="H50" s="329">
        <v>6180090010</v>
      </c>
      <c r="I50" s="329">
        <v>851</v>
      </c>
      <c r="J50" s="329">
        <v>291</v>
      </c>
      <c r="K50" s="329"/>
      <c r="L50" s="331">
        <v>23693</v>
      </c>
      <c r="M50" s="329"/>
    </row>
    <row r="51" spans="1:13" ht="22.5" customHeight="1">
      <c r="A51" s="425"/>
      <c r="B51" s="419" t="s">
        <v>865</v>
      </c>
      <c r="C51" s="420"/>
      <c r="D51" s="420"/>
      <c r="E51" s="421"/>
      <c r="F51" s="330" t="s">
        <v>253</v>
      </c>
      <c r="G51" s="330" t="s">
        <v>259</v>
      </c>
      <c r="H51" s="329">
        <v>6180090010</v>
      </c>
      <c r="I51" s="329">
        <v>853</v>
      </c>
      <c r="J51" s="329">
        <v>292</v>
      </c>
      <c r="K51" s="329"/>
      <c r="L51" s="331">
        <v>500</v>
      </c>
      <c r="M51" s="329"/>
    </row>
    <row r="52" spans="1:13" ht="22.5" customHeight="1">
      <c r="A52" s="425"/>
      <c r="B52" s="419" t="s">
        <v>767</v>
      </c>
      <c r="C52" s="420"/>
      <c r="D52" s="420"/>
      <c r="E52" s="421"/>
      <c r="F52" s="330" t="s">
        <v>253</v>
      </c>
      <c r="G52" s="330" t="s">
        <v>259</v>
      </c>
      <c r="H52" s="329">
        <v>6180090010</v>
      </c>
      <c r="I52" s="329">
        <v>853</v>
      </c>
      <c r="J52" s="329">
        <v>297</v>
      </c>
      <c r="K52" s="329"/>
      <c r="L52" s="331">
        <v>3500</v>
      </c>
      <c r="M52" s="329"/>
    </row>
    <row r="53" spans="1:13" ht="38.25" customHeight="1">
      <c r="A53" s="425"/>
      <c r="B53" s="419" t="s">
        <v>766</v>
      </c>
      <c r="C53" s="420"/>
      <c r="D53" s="420"/>
      <c r="E53" s="421"/>
      <c r="F53" s="330" t="s">
        <v>253</v>
      </c>
      <c r="G53" s="330" t="s">
        <v>259</v>
      </c>
      <c r="H53" s="329">
        <v>6180000401</v>
      </c>
      <c r="I53" s="329">
        <v>540</v>
      </c>
      <c r="J53" s="329">
        <v>251</v>
      </c>
      <c r="K53" s="329"/>
      <c r="L53" s="331">
        <v>36280.2</v>
      </c>
      <c r="M53" s="329"/>
    </row>
    <row r="54" spans="1:13" ht="21.75" customHeight="1">
      <c r="A54" s="425"/>
      <c r="B54" s="419" t="s">
        <v>765</v>
      </c>
      <c r="C54" s="420"/>
      <c r="D54" s="420"/>
      <c r="E54" s="421"/>
      <c r="F54" s="330" t="s">
        <v>253</v>
      </c>
      <c r="G54" s="330" t="s">
        <v>259</v>
      </c>
      <c r="H54" s="329">
        <v>6180090030</v>
      </c>
      <c r="I54" s="329">
        <v>244</v>
      </c>
      <c r="J54" s="329">
        <v>226</v>
      </c>
      <c r="K54" s="329"/>
      <c r="L54" s="331">
        <v>50000</v>
      </c>
      <c r="M54" s="329"/>
    </row>
    <row r="55" spans="1:13" ht="24" customHeight="1">
      <c r="A55" s="425"/>
      <c r="B55" s="419" t="s">
        <v>764</v>
      </c>
      <c r="C55" s="420"/>
      <c r="D55" s="420"/>
      <c r="E55" s="421"/>
      <c r="F55" s="330" t="s">
        <v>253</v>
      </c>
      <c r="G55" s="330" t="s">
        <v>259</v>
      </c>
      <c r="H55" s="329">
        <v>6810010020</v>
      </c>
      <c r="I55" s="329">
        <v>244</v>
      </c>
      <c r="J55" s="329">
        <v>226</v>
      </c>
      <c r="K55" s="329"/>
      <c r="L55" s="331">
        <v>7000</v>
      </c>
      <c r="M55" s="329"/>
    </row>
    <row r="56" spans="1:13" ht="24" customHeight="1">
      <c r="A56" s="425"/>
      <c r="B56" s="419" t="s">
        <v>763</v>
      </c>
      <c r="C56" s="420"/>
      <c r="D56" s="420"/>
      <c r="E56" s="421"/>
      <c r="F56" s="330" t="s">
        <v>253</v>
      </c>
      <c r="G56" s="330" t="s">
        <v>259</v>
      </c>
      <c r="H56" s="329">
        <v>6810010040</v>
      </c>
      <c r="I56" s="329">
        <v>244</v>
      </c>
      <c r="J56" s="329">
        <v>226</v>
      </c>
      <c r="K56" s="329"/>
      <c r="L56" s="331">
        <v>20000</v>
      </c>
      <c r="M56" s="329"/>
    </row>
    <row r="57" spans="1:13" ht="37.5" customHeight="1">
      <c r="A57" s="425"/>
      <c r="B57" s="419" t="s">
        <v>762</v>
      </c>
      <c r="C57" s="420"/>
      <c r="D57" s="420"/>
      <c r="E57" s="421"/>
      <c r="F57" s="330" t="s">
        <v>253</v>
      </c>
      <c r="G57" s="330" t="s">
        <v>259</v>
      </c>
      <c r="H57" s="329">
        <v>6810010050</v>
      </c>
      <c r="I57" s="329">
        <v>244</v>
      </c>
      <c r="J57" s="329">
        <v>226</v>
      </c>
      <c r="K57" s="329"/>
      <c r="L57" s="331">
        <v>2000</v>
      </c>
      <c r="M57" s="329"/>
    </row>
    <row r="58" spans="1:13" ht="24" customHeight="1">
      <c r="A58" s="425"/>
      <c r="B58" s="422" t="s">
        <v>68</v>
      </c>
      <c r="C58" s="423"/>
      <c r="D58" s="423"/>
      <c r="E58" s="424"/>
      <c r="F58" s="330"/>
      <c r="G58" s="330"/>
      <c r="H58" s="329"/>
      <c r="I58" s="329"/>
      <c r="J58" s="329"/>
      <c r="K58" s="329"/>
      <c r="L58" s="328">
        <f>L47+L48+L49+L50+L51+L52+L53+L54+L55+L56+L57</f>
        <v>424793</v>
      </c>
      <c r="M58" s="329"/>
    </row>
    <row r="59" spans="1:13" ht="24" customHeight="1">
      <c r="A59" s="416" t="s">
        <v>69</v>
      </c>
      <c r="B59" s="419" t="s">
        <v>761</v>
      </c>
      <c r="C59" s="420"/>
      <c r="D59" s="420"/>
      <c r="E59" s="421"/>
      <c r="F59" s="330" t="s">
        <v>254</v>
      </c>
      <c r="G59" s="330" t="s">
        <v>260</v>
      </c>
      <c r="H59" s="329">
        <v>6120051180</v>
      </c>
      <c r="I59" s="329">
        <v>121</v>
      </c>
      <c r="J59" s="329">
        <v>211</v>
      </c>
      <c r="K59" s="329"/>
      <c r="L59" s="331">
        <v>155529.96</v>
      </c>
      <c r="M59" s="329"/>
    </row>
    <row r="60" spans="1:13" ht="16.5" customHeight="1">
      <c r="A60" s="417"/>
      <c r="B60" s="419" t="s">
        <v>28</v>
      </c>
      <c r="C60" s="420"/>
      <c r="D60" s="420"/>
      <c r="E60" s="421"/>
      <c r="F60" s="330" t="s">
        <v>254</v>
      </c>
      <c r="G60" s="330" t="s">
        <v>260</v>
      </c>
      <c r="H60" s="329">
        <v>6120051180</v>
      </c>
      <c r="I60" s="329">
        <v>129</v>
      </c>
      <c r="J60" s="329">
        <v>213</v>
      </c>
      <c r="K60" s="329"/>
      <c r="L60" s="331">
        <v>46970.04</v>
      </c>
      <c r="M60" s="329"/>
    </row>
    <row r="61" spans="1:13" ht="24" customHeight="1">
      <c r="A61" s="418"/>
      <c r="B61" s="422" t="s">
        <v>72</v>
      </c>
      <c r="C61" s="423"/>
      <c r="D61" s="423"/>
      <c r="E61" s="424"/>
      <c r="F61" s="330"/>
      <c r="G61" s="330"/>
      <c r="H61" s="329"/>
      <c r="I61" s="329"/>
      <c r="J61" s="329"/>
      <c r="K61" s="329"/>
      <c r="L61" s="328">
        <f>L59+L60</f>
        <v>202500</v>
      </c>
      <c r="M61" s="329"/>
    </row>
    <row r="62" spans="1:13" ht="30" customHeight="1">
      <c r="A62" s="416" t="s">
        <v>73</v>
      </c>
      <c r="B62" s="419" t="s">
        <v>118</v>
      </c>
      <c r="C62" s="420"/>
      <c r="D62" s="420"/>
      <c r="E62" s="421"/>
      <c r="F62" s="330" t="s">
        <v>260</v>
      </c>
      <c r="G62" s="330" t="s">
        <v>261</v>
      </c>
      <c r="H62" s="329">
        <v>6210090020</v>
      </c>
      <c r="I62" s="329">
        <v>244</v>
      </c>
      <c r="J62" s="329">
        <v>226</v>
      </c>
      <c r="K62" s="329"/>
      <c r="L62" s="331">
        <v>10000</v>
      </c>
      <c r="M62" s="329"/>
    </row>
    <row r="63" spans="1:13" ht="24" customHeight="1">
      <c r="A63" s="418"/>
      <c r="B63" s="422" t="s">
        <v>77</v>
      </c>
      <c r="C63" s="423"/>
      <c r="D63" s="423"/>
      <c r="E63" s="424"/>
      <c r="F63" s="330"/>
      <c r="G63" s="330"/>
      <c r="H63" s="329"/>
      <c r="I63" s="329"/>
      <c r="J63" s="329"/>
      <c r="K63" s="329"/>
      <c r="L63" s="328">
        <f>L62</f>
        <v>10000</v>
      </c>
      <c r="M63" s="329"/>
    </row>
    <row r="64" spans="1:13" ht="17.25" customHeight="1">
      <c r="A64" s="416" t="s">
        <v>78</v>
      </c>
      <c r="B64" s="419" t="s">
        <v>119</v>
      </c>
      <c r="C64" s="420"/>
      <c r="D64" s="420"/>
      <c r="E64" s="421"/>
      <c r="F64" s="330" t="s">
        <v>260</v>
      </c>
      <c r="G64" s="330" t="s">
        <v>262</v>
      </c>
      <c r="H64" s="329">
        <v>6220090030</v>
      </c>
      <c r="I64" s="329">
        <v>244</v>
      </c>
      <c r="J64" s="329">
        <v>226</v>
      </c>
      <c r="K64" s="329"/>
      <c r="L64" s="331">
        <v>5000</v>
      </c>
      <c r="M64" s="329"/>
    </row>
    <row r="65" spans="1:13" ht="24" customHeight="1">
      <c r="A65" s="418"/>
      <c r="B65" s="422" t="s">
        <v>81</v>
      </c>
      <c r="C65" s="423"/>
      <c r="D65" s="423"/>
      <c r="E65" s="424"/>
      <c r="F65" s="330"/>
      <c r="G65" s="330"/>
      <c r="H65" s="329"/>
      <c r="I65" s="329"/>
      <c r="J65" s="329"/>
      <c r="K65" s="329"/>
      <c r="L65" s="328">
        <f>L64</f>
        <v>5000</v>
      </c>
      <c r="M65" s="329"/>
    </row>
    <row r="66" spans="1:13" ht="27.75" customHeight="1">
      <c r="A66" s="399"/>
      <c r="B66" s="419" t="s">
        <v>760</v>
      </c>
      <c r="C66" s="420"/>
      <c r="D66" s="420"/>
      <c r="E66" s="421"/>
      <c r="F66" s="330" t="s">
        <v>256</v>
      </c>
      <c r="G66" s="330" t="s">
        <v>261</v>
      </c>
      <c r="H66" s="329">
        <v>6830010010</v>
      </c>
      <c r="I66" s="329">
        <v>244</v>
      </c>
      <c r="J66" s="329">
        <v>223</v>
      </c>
      <c r="K66" s="329"/>
      <c r="L66" s="331">
        <v>450000</v>
      </c>
      <c r="M66" s="329"/>
    </row>
    <row r="67" spans="1:13" ht="45" customHeight="1">
      <c r="A67" s="416" t="s">
        <v>84</v>
      </c>
      <c r="B67" s="419" t="s">
        <v>759</v>
      </c>
      <c r="C67" s="420"/>
      <c r="D67" s="420"/>
      <c r="E67" s="421"/>
      <c r="F67" s="330" t="s">
        <v>256</v>
      </c>
      <c r="G67" s="330" t="s">
        <v>261</v>
      </c>
      <c r="H67" s="329">
        <v>683001010</v>
      </c>
      <c r="I67" s="329">
        <v>244</v>
      </c>
      <c r="J67" s="329">
        <v>226</v>
      </c>
      <c r="K67" s="329"/>
      <c r="L67" s="331">
        <v>1258841.54</v>
      </c>
      <c r="M67" s="329"/>
    </row>
    <row r="68" spans="1:13" ht="33" customHeight="1">
      <c r="A68" s="417"/>
      <c r="B68" s="419" t="s">
        <v>758</v>
      </c>
      <c r="C68" s="420"/>
      <c r="D68" s="420"/>
      <c r="E68" s="421"/>
      <c r="F68" s="330" t="s">
        <v>256</v>
      </c>
      <c r="G68" s="330" t="s">
        <v>261</v>
      </c>
      <c r="H68" s="329">
        <v>6830010020</v>
      </c>
      <c r="I68" s="329">
        <v>244</v>
      </c>
      <c r="J68" s="329">
        <v>225</v>
      </c>
      <c r="K68" s="329"/>
      <c r="L68" s="331">
        <v>300000</v>
      </c>
      <c r="M68" s="329"/>
    </row>
    <row r="69" spans="1:13" ht="24" customHeight="1">
      <c r="A69" s="418"/>
      <c r="B69" s="422" t="s">
        <v>86</v>
      </c>
      <c r="C69" s="423"/>
      <c r="D69" s="423"/>
      <c r="E69" s="424"/>
      <c r="F69" s="330"/>
      <c r="G69" s="330"/>
      <c r="H69" s="329"/>
      <c r="I69" s="329"/>
      <c r="J69" s="329"/>
      <c r="K69" s="329"/>
      <c r="L69" s="328">
        <f>L66+L67+L68</f>
        <v>2008841.54</v>
      </c>
      <c r="M69" s="329"/>
    </row>
    <row r="70" spans="1:13" ht="39.75" customHeight="1">
      <c r="A70" s="416" t="s">
        <v>87</v>
      </c>
      <c r="B70" s="419" t="s">
        <v>757</v>
      </c>
      <c r="C70" s="420"/>
      <c r="D70" s="420"/>
      <c r="E70" s="421"/>
      <c r="F70" s="330" t="s">
        <v>256</v>
      </c>
      <c r="G70" s="330" t="s">
        <v>263</v>
      </c>
      <c r="H70" s="329">
        <v>6310090040</v>
      </c>
      <c r="I70" s="329">
        <v>244</v>
      </c>
      <c r="J70" s="329">
        <v>226</v>
      </c>
      <c r="K70" s="329"/>
      <c r="L70" s="331">
        <v>40000</v>
      </c>
      <c r="M70" s="329"/>
    </row>
    <row r="71" spans="1:13" ht="37.5" customHeight="1">
      <c r="A71" s="417"/>
      <c r="B71" s="419" t="s">
        <v>117</v>
      </c>
      <c r="C71" s="420"/>
      <c r="D71" s="420"/>
      <c r="E71" s="421"/>
      <c r="F71" s="330" t="s">
        <v>256</v>
      </c>
      <c r="G71" s="330" t="s">
        <v>263</v>
      </c>
      <c r="H71" s="329">
        <v>6310090050</v>
      </c>
      <c r="I71" s="329">
        <v>244</v>
      </c>
      <c r="J71" s="329">
        <v>226</v>
      </c>
      <c r="K71" s="329"/>
      <c r="L71" s="331">
        <v>2000</v>
      </c>
      <c r="M71" s="329"/>
    </row>
    <row r="72" spans="1:13" ht="24" customHeight="1">
      <c r="A72" s="418"/>
      <c r="B72" s="422" t="s">
        <v>756</v>
      </c>
      <c r="C72" s="423"/>
      <c r="D72" s="423"/>
      <c r="E72" s="424"/>
      <c r="F72" s="330"/>
      <c r="G72" s="330"/>
      <c r="H72" s="329"/>
      <c r="I72" s="329"/>
      <c r="J72" s="329"/>
      <c r="K72" s="329"/>
      <c r="L72" s="328">
        <f>L70+L71</f>
        <v>42000</v>
      </c>
      <c r="M72" s="329"/>
    </row>
    <row r="73" spans="1:13" ht="32.25" customHeight="1">
      <c r="A73" s="399"/>
      <c r="B73" s="419" t="s">
        <v>755</v>
      </c>
      <c r="C73" s="420"/>
      <c r="D73" s="420"/>
      <c r="E73" s="421"/>
      <c r="F73" s="330" t="s">
        <v>264</v>
      </c>
      <c r="G73" s="330" t="s">
        <v>254</v>
      </c>
      <c r="H73" s="329">
        <v>6840010040</v>
      </c>
      <c r="I73" s="329">
        <v>244</v>
      </c>
      <c r="J73" s="329">
        <v>223</v>
      </c>
      <c r="K73" s="329"/>
      <c r="L73" s="331">
        <v>200000</v>
      </c>
      <c r="M73" s="329"/>
    </row>
    <row r="74" spans="1:13" ht="29.25" customHeight="1">
      <c r="A74" s="417"/>
      <c r="B74" s="419" t="s">
        <v>754</v>
      </c>
      <c r="C74" s="420"/>
      <c r="D74" s="420"/>
      <c r="E74" s="421"/>
      <c r="F74" s="330" t="s">
        <v>264</v>
      </c>
      <c r="G74" s="330" t="s">
        <v>254</v>
      </c>
      <c r="H74" s="329">
        <v>6840010040</v>
      </c>
      <c r="I74" s="329">
        <v>244</v>
      </c>
      <c r="J74" s="329">
        <v>226</v>
      </c>
      <c r="K74" s="329"/>
      <c r="L74" s="331">
        <v>25000</v>
      </c>
      <c r="M74" s="329"/>
    </row>
    <row r="75" spans="1:13" ht="29.25" customHeight="1">
      <c r="A75" s="417"/>
      <c r="B75" s="419" t="s">
        <v>753</v>
      </c>
      <c r="C75" s="420"/>
      <c r="D75" s="420"/>
      <c r="E75" s="421"/>
      <c r="F75" s="330" t="s">
        <v>264</v>
      </c>
      <c r="G75" s="330" t="s">
        <v>254</v>
      </c>
      <c r="H75" s="329">
        <v>6840010040</v>
      </c>
      <c r="I75" s="329">
        <v>245</v>
      </c>
      <c r="J75" s="329">
        <v>226</v>
      </c>
      <c r="K75" s="329"/>
      <c r="L75" s="331">
        <v>90000</v>
      </c>
      <c r="M75" s="329"/>
    </row>
    <row r="76" spans="1:13" ht="32.25" customHeight="1">
      <c r="A76" s="417"/>
      <c r="B76" s="419" t="s">
        <v>752</v>
      </c>
      <c r="C76" s="420"/>
      <c r="D76" s="420"/>
      <c r="E76" s="421"/>
      <c r="F76" s="330" t="s">
        <v>264</v>
      </c>
      <c r="G76" s="330" t="s">
        <v>254</v>
      </c>
      <c r="H76" s="329">
        <v>6910040020</v>
      </c>
      <c r="I76" s="329">
        <v>244</v>
      </c>
      <c r="J76" s="329">
        <v>225</v>
      </c>
      <c r="K76" s="329"/>
      <c r="L76" s="331">
        <v>15000</v>
      </c>
      <c r="M76" s="329"/>
    </row>
    <row r="77" spans="1:13" ht="24" customHeight="1">
      <c r="A77" s="418"/>
      <c r="B77" s="422" t="s">
        <v>94</v>
      </c>
      <c r="C77" s="423"/>
      <c r="D77" s="423"/>
      <c r="E77" s="424"/>
      <c r="F77" s="330"/>
      <c r="G77" s="330"/>
      <c r="H77" s="329"/>
      <c r="I77" s="329"/>
      <c r="J77" s="329"/>
      <c r="K77" s="329"/>
      <c r="L77" s="328">
        <f>L73+L74+L75+L76</f>
        <v>330000</v>
      </c>
      <c r="M77" s="329"/>
    </row>
    <row r="78" spans="1:13" ht="38.25" customHeight="1">
      <c r="A78" s="417"/>
      <c r="B78" s="419" t="s">
        <v>751</v>
      </c>
      <c r="C78" s="420"/>
      <c r="D78" s="420"/>
      <c r="E78" s="421"/>
      <c r="F78" s="330" t="s">
        <v>264</v>
      </c>
      <c r="G78" s="330" t="s">
        <v>260</v>
      </c>
      <c r="H78" s="329">
        <v>6440090080</v>
      </c>
      <c r="I78" s="329">
        <v>244</v>
      </c>
      <c r="J78" s="329">
        <v>226</v>
      </c>
      <c r="K78" s="329"/>
      <c r="L78" s="331">
        <v>500174.03</v>
      </c>
      <c r="M78" s="329"/>
    </row>
    <row r="79" spans="1:13" ht="38.25" customHeight="1">
      <c r="A79" s="417"/>
      <c r="B79" s="419" t="s">
        <v>866</v>
      </c>
      <c r="C79" s="420"/>
      <c r="D79" s="420"/>
      <c r="E79" s="421"/>
      <c r="F79" s="330" t="s">
        <v>264</v>
      </c>
      <c r="G79" s="330" t="s">
        <v>260</v>
      </c>
      <c r="H79" s="329">
        <v>6440090080</v>
      </c>
      <c r="I79" s="329">
        <v>244</v>
      </c>
      <c r="J79" s="329">
        <v>344</v>
      </c>
      <c r="K79" s="329"/>
      <c r="L79" s="331">
        <v>30000</v>
      </c>
      <c r="M79" s="329"/>
    </row>
    <row r="80" spans="1:13" ht="38.25" customHeight="1">
      <c r="A80" s="417"/>
      <c r="B80" s="419" t="s">
        <v>867</v>
      </c>
      <c r="C80" s="420"/>
      <c r="D80" s="420"/>
      <c r="E80" s="421"/>
      <c r="F80" s="330" t="s">
        <v>264</v>
      </c>
      <c r="G80" s="330" t="s">
        <v>260</v>
      </c>
      <c r="H80" s="329">
        <v>6440090080</v>
      </c>
      <c r="I80" s="329">
        <v>244</v>
      </c>
      <c r="J80" s="329">
        <v>349</v>
      </c>
      <c r="K80" s="329"/>
      <c r="L80" s="331">
        <v>6000</v>
      </c>
      <c r="M80" s="329"/>
    </row>
    <row r="81" spans="1:13" ht="38.25" customHeight="1">
      <c r="A81" s="417"/>
      <c r="B81" s="419" t="s">
        <v>750</v>
      </c>
      <c r="C81" s="420"/>
      <c r="D81" s="420"/>
      <c r="E81" s="421"/>
      <c r="F81" s="330" t="s">
        <v>264</v>
      </c>
      <c r="G81" s="330" t="s">
        <v>260</v>
      </c>
      <c r="H81" s="329">
        <v>6440090080</v>
      </c>
      <c r="I81" s="329">
        <v>245</v>
      </c>
      <c r="J81" s="329">
        <v>226</v>
      </c>
      <c r="K81" s="329"/>
      <c r="L81" s="331">
        <v>5000</v>
      </c>
      <c r="M81" s="329"/>
    </row>
    <row r="82" spans="1:13" ht="24" customHeight="1">
      <c r="A82" s="418"/>
      <c r="B82" s="422" t="s">
        <v>99</v>
      </c>
      <c r="C82" s="423"/>
      <c r="D82" s="423"/>
      <c r="E82" s="424"/>
      <c r="F82" s="330"/>
      <c r="G82" s="330"/>
      <c r="H82" s="329"/>
      <c r="I82" s="329"/>
      <c r="J82" s="329"/>
      <c r="K82" s="329"/>
      <c r="L82" s="328">
        <f>L78+L79+L80+L81</f>
        <v>541174.03</v>
      </c>
      <c r="M82" s="329"/>
    </row>
    <row r="83" spans="1:13" ht="21.75" customHeight="1">
      <c r="A83" s="416" t="s">
        <v>100</v>
      </c>
      <c r="B83" s="419" t="s">
        <v>749</v>
      </c>
      <c r="C83" s="420"/>
      <c r="D83" s="420"/>
      <c r="E83" s="421"/>
      <c r="F83" s="330" t="s">
        <v>265</v>
      </c>
      <c r="G83" s="330" t="s">
        <v>253</v>
      </c>
      <c r="H83" s="329">
        <v>6510090090</v>
      </c>
      <c r="I83" s="329">
        <v>244</v>
      </c>
      <c r="J83" s="329">
        <v>225</v>
      </c>
      <c r="K83" s="329"/>
      <c r="L83" s="331">
        <v>100000</v>
      </c>
      <c r="M83" s="329"/>
    </row>
    <row r="84" spans="1:13" ht="24" customHeight="1">
      <c r="A84" s="418"/>
      <c r="B84" s="422" t="s">
        <v>103</v>
      </c>
      <c r="C84" s="423"/>
      <c r="D84" s="423"/>
      <c r="E84" s="424"/>
      <c r="F84" s="330"/>
      <c r="G84" s="330"/>
      <c r="H84" s="329"/>
      <c r="I84" s="329"/>
      <c r="J84" s="329"/>
      <c r="K84" s="329"/>
      <c r="L84" s="328">
        <f>L83</f>
        <v>100000</v>
      </c>
      <c r="M84" s="329"/>
    </row>
    <row r="85" spans="1:13" ht="25.5" customHeight="1">
      <c r="A85" s="416" t="s">
        <v>104</v>
      </c>
      <c r="B85" s="419" t="s">
        <v>120</v>
      </c>
      <c r="C85" s="420"/>
      <c r="D85" s="420"/>
      <c r="E85" s="421"/>
      <c r="F85" s="330" t="s">
        <v>262</v>
      </c>
      <c r="G85" s="330" t="s">
        <v>253</v>
      </c>
      <c r="H85" s="329">
        <v>6610090100</v>
      </c>
      <c r="I85" s="329">
        <v>312</v>
      </c>
      <c r="J85" s="329">
        <v>264</v>
      </c>
      <c r="K85" s="329"/>
      <c r="L85" s="331">
        <v>518661</v>
      </c>
      <c r="M85" s="329"/>
    </row>
    <row r="86" spans="1:13" ht="24" customHeight="1">
      <c r="A86" s="418"/>
      <c r="B86" s="422" t="s">
        <v>107</v>
      </c>
      <c r="C86" s="423"/>
      <c r="D86" s="423"/>
      <c r="E86" s="424"/>
      <c r="F86" s="330"/>
      <c r="G86" s="330"/>
      <c r="H86" s="329"/>
      <c r="I86" s="329"/>
      <c r="J86" s="329"/>
      <c r="K86" s="329"/>
      <c r="L86" s="328">
        <f>L85</f>
        <v>518661</v>
      </c>
      <c r="M86" s="329"/>
    </row>
    <row r="87" spans="1:13" ht="24.75" customHeight="1">
      <c r="A87" s="416" t="s">
        <v>108</v>
      </c>
      <c r="B87" s="419" t="s">
        <v>748</v>
      </c>
      <c r="C87" s="420"/>
      <c r="D87" s="420"/>
      <c r="E87" s="421"/>
      <c r="F87" s="330" t="s">
        <v>258</v>
      </c>
      <c r="G87" s="330" t="s">
        <v>254</v>
      </c>
      <c r="H87" s="329">
        <v>6710090110</v>
      </c>
      <c r="I87" s="329">
        <v>244</v>
      </c>
      <c r="J87" s="329">
        <v>226</v>
      </c>
      <c r="K87" s="329"/>
      <c r="L87" s="331">
        <v>114600</v>
      </c>
      <c r="M87" s="329"/>
    </row>
    <row r="88" spans="1:13" ht="24" customHeight="1">
      <c r="A88" s="417"/>
      <c r="B88" s="419" t="s">
        <v>737</v>
      </c>
      <c r="C88" s="420"/>
      <c r="D88" s="420"/>
      <c r="E88" s="421"/>
      <c r="F88" s="330" t="s">
        <v>258</v>
      </c>
      <c r="G88" s="330" t="s">
        <v>254</v>
      </c>
      <c r="H88" s="329">
        <v>6710090110</v>
      </c>
      <c r="I88" s="329">
        <v>244</v>
      </c>
      <c r="J88" s="329">
        <v>349</v>
      </c>
      <c r="K88" s="329"/>
      <c r="L88" s="331">
        <v>30000</v>
      </c>
      <c r="M88" s="329"/>
    </row>
    <row r="89" spans="1:13" ht="24" customHeight="1">
      <c r="A89" s="418"/>
      <c r="B89" s="422" t="s">
        <v>111</v>
      </c>
      <c r="C89" s="423"/>
      <c r="D89" s="423"/>
      <c r="E89" s="424"/>
      <c r="F89" s="330"/>
      <c r="G89" s="330"/>
      <c r="H89" s="329"/>
      <c r="I89" s="329"/>
      <c r="J89" s="329"/>
      <c r="K89" s="329"/>
      <c r="L89" s="328">
        <f>L87+L88</f>
        <v>144600</v>
      </c>
      <c r="M89" s="329"/>
    </row>
    <row r="90" spans="1:13" ht="24.75" customHeight="1">
      <c r="A90" s="416" t="s">
        <v>112</v>
      </c>
      <c r="B90" s="419" t="s">
        <v>747</v>
      </c>
      <c r="C90" s="420"/>
      <c r="D90" s="420"/>
      <c r="E90" s="421"/>
      <c r="F90" s="330" t="s">
        <v>259</v>
      </c>
      <c r="G90" s="330" t="s">
        <v>253</v>
      </c>
      <c r="H90" s="329">
        <v>7110020010</v>
      </c>
      <c r="I90" s="329">
        <v>730</v>
      </c>
      <c r="J90" s="329">
        <v>231</v>
      </c>
      <c r="K90" s="329"/>
      <c r="L90" s="331">
        <v>166.85</v>
      </c>
      <c r="M90" s="329"/>
    </row>
    <row r="91" spans="1:13" ht="24" customHeight="1">
      <c r="A91" s="418"/>
      <c r="B91" s="422" t="s">
        <v>116</v>
      </c>
      <c r="C91" s="423"/>
      <c r="D91" s="423"/>
      <c r="E91" s="424"/>
      <c r="F91" s="330"/>
      <c r="G91" s="330"/>
      <c r="H91" s="329"/>
      <c r="I91" s="329"/>
      <c r="J91" s="329"/>
      <c r="K91" s="329"/>
      <c r="L91" s="328">
        <f>L90</f>
        <v>166.85</v>
      </c>
      <c r="M91" s="329"/>
    </row>
    <row r="92" spans="1:13" ht="15">
      <c r="A92" s="414" t="s">
        <v>268</v>
      </c>
      <c r="B92" s="414"/>
      <c r="C92" s="414"/>
      <c r="D92" s="414"/>
      <c r="E92" s="414"/>
      <c r="F92" s="414"/>
      <c r="G92" s="414"/>
      <c r="H92" s="414"/>
      <c r="I92" s="414"/>
      <c r="J92" s="414"/>
      <c r="K92" s="327"/>
      <c r="L92" s="328">
        <f>L25+L39+L41+L43+L58+L61+L63+L65+L69+L72+L77+L82+L84+L86+L89+L91</f>
        <v>8271004.42</v>
      </c>
      <c r="M92" s="327"/>
    </row>
    <row r="93" spans="1:13" ht="14.25">
      <c r="A93" s="322"/>
      <c r="B93" s="322"/>
      <c r="C93" s="322"/>
      <c r="D93" s="322"/>
      <c r="E93" s="322"/>
      <c r="F93" s="321"/>
      <c r="G93" s="321"/>
      <c r="H93" s="319"/>
      <c r="I93" s="319"/>
      <c r="J93" s="319"/>
      <c r="K93" s="319"/>
      <c r="L93" s="320"/>
      <c r="M93" s="319"/>
    </row>
    <row r="94" spans="1:13" ht="15">
      <c r="A94" s="326" t="s">
        <v>870</v>
      </c>
      <c r="B94" s="326"/>
      <c r="C94" s="326"/>
      <c r="D94" s="415" t="s">
        <v>871</v>
      </c>
      <c r="E94" s="415"/>
      <c r="F94" s="415"/>
      <c r="G94" s="415"/>
      <c r="H94" s="415"/>
      <c r="I94" s="415"/>
      <c r="J94" s="415"/>
      <c r="K94" s="415"/>
      <c r="L94" s="415"/>
      <c r="M94" s="415"/>
    </row>
    <row r="95" spans="1:13" ht="14.25">
      <c r="A95" s="409" t="s">
        <v>746</v>
      </c>
      <c r="B95" s="409"/>
      <c r="C95" s="409"/>
      <c r="D95" s="410" t="s">
        <v>742</v>
      </c>
      <c r="E95" s="410"/>
      <c r="F95" s="410"/>
      <c r="G95" s="410"/>
      <c r="H95" s="410"/>
      <c r="I95" s="410"/>
      <c r="J95" s="410"/>
      <c r="K95" s="410"/>
      <c r="L95" s="410"/>
      <c r="M95" s="410"/>
    </row>
    <row r="96" spans="1:13" ht="14.25">
      <c r="A96" s="322"/>
      <c r="B96" s="322"/>
      <c r="C96" s="322"/>
      <c r="D96" s="322"/>
      <c r="E96" s="322"/>
      <c r="F96" s="321"/>
      <c r="G96" s="321"/>
      <c r="H96" s="319"/>
      <c r="I96" s="319"/>
      <c r="J96" s="319"/>
      <c r="K96" s="319"/>
      <c r="L96" s="320"/>
      <c r="M96" s="319"/>
    </row>
    <row r="97" spans="1:15" ht="15">
      <c r="A97" s="409" t="s">
        <v>745</v>
      </c>
      <c r="B97" s="409"/>
      <c r="C97" s="409"/>
      <c r="D97" s="415" t="s">
        <v>744</v>
      </c>
      <c r="E97" s="415"/>
      <c r="F97" s="415"/>
      <c r="G97" s="415"/>
      <c r="H97" s="415"/>
      <c r="I97" s="415"/>
      <c r="J97" s="415"/>
      <c r="K97" s="415"/>
      <c r="L97" s="415"/>
      <c r="M97" s="415"/>
      <c r="N97" s="325"/>
      <c r="O97" s="325"/>
    </row>
    <row r="98" spans="1:15" ht="15">
      <c r="A98" s="409" t="s">
        <v>743</v>
      </c>
      <c r="B98" s="409"/>
      <c r="C98" s="409"/>
      <c r="D98" s="410" t="s">
        <v>742</v>
      </c>
      <c r="E98" s="410"/>
      <c r="F98" s="410"/>
      <c r="G98" s="410"/>
      <c r="H98" s="410"/>
      <c r="I98" s="410"/>
      <c r="J98" s="410"/>
      <c r="K98" s="410"/>
      <c r="L98" s="410"/>
      <c r="M98" s="410"/>
      <c r="N98" s="324"/>
      <c r="O98" s="324"/>
    </row>
    <row r="99" spans="1:15" ht="15">
      <c r="A99" s="323"/>
      <c r="B99" s="323"/>
      <c r="C99" s="323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2"/>
      <c r="O99" s="412"/>
    </row>
    <row r="100" spans="1:13" ht="14.25">
      <c r="A100" s="413"/>
      <c r="B100" s="413"/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</row>
    <row r="101" spans="1:13" ht="14.25">
      <c r="A101" s="322"/>
      <c r="B101" s="322"/>
      <c r="C101" s="322"/>
      <c r="D101" s="322"/>
      <c r="E101" s="322"/>
      <c r="F101" s="321"/>
      <c r="G101" s="321"/>
      <c r="H101" s="319"/>
      <c r="I101" s="319"/>
      <c r="J101" s="319"/>
      <c r="K101" s="319"/>
      <c r="L101" s="320"/>
      <c r="M101" s="319"/>
    </row>
    <row r="102" spans="1:13" ht="14.25">
      <c r="A102" s="322"/>
      <c r="B102" s="322"/>
      <c r="C102" s="322"/>
      <c r="D102" s="322"/>
      <c r="E102" s="322"/>
      <c r="F102" s="321"/>
      <c r="G102" s="321"/>
      <c r="H102" s="319"/>
      <c r="I102" s="319"/>
      <c r="J102" s="319"/>
      <c r="K102" s="319"/>
      <c r="L102" s="320"/>
      <c r="M102" s="319"/>
    </row>
    <row r="103" spans="1:13" ht="14.25">
      <c r="A103" s="322"/>
      <c r="B103" s="322"/>
      <c r="C103" s="322"/>
      <c r="D103" s="322"/>
      <c r="E103" s="322"/>
      <c r="F103" s="321"/>
      <c r="G103" s="321"/>
      <c r="H103" s="319"/>
      <c r="I103" s="319"/>
      <c r="J103" s="319"/>
      <c r="K103" s="319"/>
      <c r="L103" s="320"/>
      <c r="M103" s="319"/>
    </row>
    <row r="104" spans="1:13" ht="14.25">
      <c r="A104" s="322"/>
      <c r="B104" s="322"/>
      <c r="C104" s="322"/>
      <c r="D104" s="322"/>
      <c r="E104" s="322"/>
      <c r="F104" s="321"/>
      <c r="G104" s="321"/>
      <c r="H104" s="319"/>
      <c r="I104" s="319"/>
      <c r="J104" s="319"/>
      <c r="K104" s="319"/>
      <c r="L104" s="320"/>
      <c r="M104" s="319"/>
    </row>
    <row r="105" spans="1:13" ht="14.25">
      <c r="A105" s="322"/>
      <c r="B105" s="322"/>
      <c r="C105" s="322"/>
      <c r="D105" s="322"/>
      <c r="E105" s="322"/>
      <c r="F105" s="321"/>
      <c r="G105" s="321"/>
      <c r="H105" s="319"/>
      <c r="I105" s="319"/>
      <c r="J105" s="319"/>
      <c r="K105" s="319"/>
      <c r="L105" s="320"/>
      <c r="M105" s="319"/>
    </row>
    <row r="106" spans="1:13" ht="14.25">
      <c r="A106" s="322"/>
      <c r="B106" s="322"/>
      <c r="C106" s="322"/>
      <c r="D106" s="322"/>
      <c r="E106" s="322"/>
      <c r="F106" s="321"/>
      <c r="G106" s="321"/>
      <c r="H106" s="319"/>
      <c r="I106" s="319"/>
      <c r="J106" s="319"/>
      <c r="K106" s="319"/>
      <c r="L106" s="320"/>
      <c r="M106" s="319"/>
    </row>
    <row r="107" spans="1:13" ht="14.25">
      <c r="A107" s="322"/>
      <c r="B107" s="322"/>
      <c r="C107" s="322"/>
      <c r="D107" s="322"/>
      <c r="E107" s="322"/>
      <c r="F107" s="321"/>
      <c r="G107" s="321"/>
      <c r="H107" s="319"/>
      <c r="I107" s="319"/>
      <c r="J107" s="319"/>
      <c r="K107" s="319"/>
      <c r="L107" s="320"/>
      <c r="M107" s="319"/>
    </row>
    <row r="108" spans="1:13" ht="14.25">
      <c r="A108" s="322"/>
      <c r="B108" s="322"/>
      <c r="C108" s="322"/>
      <c r="D108" s="322"/>
      <c r="E108" s="322"/>
      <c r="F108" s="321"/>
      <c r="G108" s="321"/>
      <c r="H108" s="319"/>
      <c r="I108" s="319"/>
      <c r="J108" s="319"/>
      <c r="K108" s="319"/>
      <c r="L108" s="320"/>
      <c r="M108" s="319"/>
    </row>
    <row r="109" spans="1:13" ht="14.25">
      <c r="A109" s="322"/>
      <c r="B109" s="322"/>
      <c r="C109" s="322"/>
      <c r="D109" s="322"/>
      <c r="E109" s="322"/>
      <c r="F109" s="321"/>
      <c r="G109" s="321"/>
      <c r="H109" s="319"/>
      <c r="I109" s="319"/>
      <c r="J109" s="319"/>
      <c r="K109" s="319"/>
      <c r="L109" s="320"/>
      <c r="M109" s="319"/>
    </row>
    <row r="117" spans="5:13" ht="14.25">
      <c r="E117" s="318"/>
      <c r="G117" s="316"/>
      <c r="K117" s="317"/>
      <c r="L117" s="316"/>
      <c r="M117"/>
    </row>
  </sheetData>
  <sheetProtection/>
  <mergeCells count="131">
    <mergeCell ref="J1:M1"/>
    <mergeCell ref="J2:M2"/>
    <mergeCell ref="J3:M3"/>
    <mergeCell ref="J4:M4"/>
    <mergeCell ref="J5:M5"/>
    <mergeCell ref="J6:M6"/>
    <mergeCell ref="A14:I14"/>
    <mergeCell ref="J14:K14"/>
    <mergeCell ref="L14:M14"/>
    <mergeCell ref="A15:I15"/>
    <mergeCell ref="J15:K15"/>
    <mergeCell ref="L15:M15"/>
    <mergeCell ref="J7:M7"/>
    <mergeCell ref="J8:L8"/>
    <mergeCell ref="J9:M9"/>
    <mergeCell ref="A11:I12"/>
    <mergeCell ref="L12:M12"/>
    <mergeCell ref="A13:I13"/>
    <mergeCell ref="J13:K13"/>
    <mergeCell ref="L13:M13"/>
    <mergeCell ref="A18:I18"/>
    <mergeCell ref="J18:K18"/>
    <mergeCell ref="L18:M18"/>
    <mergeCell ref="A19:M19"/>
    <mergeCell ref="A20:A21"/>
    <mergeCell ref="B20:E21"/>
    <mergeCell ref="F20:K20"/>
    <mergeCell ref="L20:M20"/>
    <mergeCell ref="A16:I16"/>
    <mergeCell ref="J16:K16"/>
    <mergeCell ref="L16:M16"/>
    <mergeCell ref="B17:I17"/>
    <mergeCell ref="J17:K17"/>
    <mergeCell ref="L17:M17"/>
    <mergeCell ref="B22:E22"/>
    <mergeCell ref="A23:A25"/>
    <mergeCell ref="B23:E23"/>
    <mergeCell ref="B24:E24"/>
    <mergeCell ref="B25:E25"/>
    <mergeCell ref="A26:A39"/>
    <mergeCell ref="B26:E26"/>
    <mergeCell ref="B27:E27"/>
    <mergeCell ref="B28:E28"/>
    <mergeCell ref="B29:E29"/>
    <mergeCell ref="B36:E36"/>
    <mergeCell ref="B37:E37"/>
    <mergeCell ref="B38:E38"/>
    <mergeCell ref="B39:E39"/>
    <mergeCell ref="A40:A41"/>
    <mergeCell ref="B40:E40"/>
    <mergeCell ref="B41:E41"/>
    <mergeCell ref="B30:E30"/>
    <mergeCell ref="B31:E31"/>
    <mergeCell ref="B32:E32"/>
    <mergeCell ref="B33:E33"/>
    <mergeCell ref="B34:E34"/>
    <mergeCell ref="B35:E35"/>
    <mergeCell ref="B50:E50"/>
    <mergeCell ref="B51:E51"/>
    <mergeCell ref="B52:E52"/>
    <mergeCell ref="B53:E53"/>
    <mergeCell ref="B54:E54"/>
    <mergeCell ref="B55:E55"/>
    <mergeCell ref="A42:A43"/>
    <mergeCell ref="B42:E42"/>
    <mergeCell ref="B43:E43"/>
    <mergeCell ref="A44:A58"/>
    <mergeCell ref="B44:E44"/>
    <mergeCell ref="B45:E45"/>
    <mergeCell ref="B46:E46"/>
    <mergeCell ref="B47:E47"/>
    <mergeCell ref="B48:E48"/>
    <mergeCell ref="B49:E49"/>
    <mergeCell ref="A62:A63"/>
    <mergeCell ref="B62:E62"/>
    <mergeCell ref="B63:E63"/>
    <mergeCell ref="A64:A65"/>
    <mergeCell ref="B64:E64"/>
    <mergeCell ref="B65:E65"/>
    <mergeCell ref="B56:E56"/>
    <mergeCell ref="B57:E57"/>
    <mergeCell ref="B58:E58"/>
    <mergeCell ref="A59:A61"/>
    <mergeCell ref="B59:E59"/>
    <mergeCell ref="B60:E60"/>
    <mergeCell ref="B61:E61"/>
    <mergeCell ref="B66:E66"/>
    <mergeCell ref="A67:A69"/>
    <mergeCell ref="B67:E67"/>
    <mergeCell ref="B68:E68"/>
    <mergeCell ref="B69:E69"/>
    <mergeCell ref="A70:A72"/>
    <mergeCell ref="B70:E70"/>
    <mergeCell ref="B71:E71"/>
    <mergeCell ref="B72:E72"/>
    <mergeCell ref="A78:A82"/>
    <mergeCell ref="B78:E78"/>
    <mergeCell ref="B79:E79"/>
    <mergeCell ref="B80:E80"/>
    <mergeCell ref="B81:E81"/>
    <mergeCell ref="B82:E82"/>
    <mergeCell ref="B73:E73"/>
    <mergeCell ref="A74:A77"/>
    <mergeCell ref="B74:E74"/>
    <mergeCell ref="B75:E75"/>
    <mergeCell ref="B76:E76"/>
    <mergeCell ref="B77:E77"/>
    <mergeCell ref="A87:A89"/>
    <mergeCell ref="B87:E87"/>
    <mergeCell ref="B88:E88"/>
    <mergeCell ref="B89:E89"/>
    <mergeCell ref="A90:A91"/>
    <mergeCell ref="B90:E90"/>
    <mergeCell ref="B91:E91"/>
    <mergeCell ref="A83:A84"/>
    <mergeCell ref="B83:E83"/>
    <mergeCell ref="B84:E84"/>
    <mergeCell ref="A85:A86"/>
    <mergeCell ref="B85:E85"/>
    <mergeCell ref="B86:E86"/>
    <mergeCell ref="A98:C98"/>
    <mergeCell ref="D98:M98"/>
    <mergeCell ref="D99:M99"/>
    <mergeCell ref="N99:O99"/>
    <mergeCell ref="A100:M100"/>
    <mergeCell ref="A92:J92"/>
    <mergeCell ref="D94:M94"/>
    <mergeCell ref="A95:C95"/>
    <mergeCell ref="D95:M95"/>
    <mergeCell ref="A97:C97"/>
    <mergeCell ref="D97:M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A198"/>
  <sheetViews>
    <sheetView tabSelected="1" zoomScale="80" zoomScaleNormal="80" zoomScalePageLayoutView="0" workbookViewId="0" topLeftCell="A29">
      <selection activeCell="L67" sqref="L67"/>
    </sheetView>
  </sheetViews>
  <sheetFormatPr defaultColWidth="9.140625" defaultRowHeight="15"/>
  <cols>
    <col min="1" max="1" width="19.57421875" style="3" customWidth="1"/>
    <col min="2" max="2" width="4.8515625" style="3" customWidth="1"/>
    <col min="3" max="3" width="7.00390625" style="3" customWidth="1"/>
    <col min="4" max="4" width="12.28125" style="3" customWidth="1"/>
    <col min="5" max="5" width="6.140625" style="127" customWidth="1"/>
    <col min="6" max="6" width="5.28125" style="3" customWidth="1"/>
    <col min="7" max="7" width="12.7109375" style="118" customWidth="1"/>
    <col min="8" max="8" width="10.421875" style="3" customWidth="1"/>
    <col min="9" max="9" width="10.7109375" style="3" customWidth="1"/>
    <col min="10" max="10" width="11.00390625" style="3" customWidth="1"/>
    <col min="11" max="11" width="12.421875" style="3" customWidth="1"/>
    <col min="12" max="12" width="10.57421875" style="3" customWidth="1"/>
    <col min="13" max="13" width="10.8515625" style="3" customWidth="1"/>
    <col min="14" max="14" width="10.421875" style="3" customWidth="1"/>
    <col min="15" max="15" width="12.421875" style="3" customWidth="1"/>
    <col min="16" max="16" width="11.140625" style="3" customWidth="1"/>
    <col min="17" max="18" width="11.00390625" style="3" customWidth="1"/>
    <col min="19" max="19" width="12.7109375" style="3" customWidth="1"/>
    <col min="20" max="21" width="10.421875" style="3" customWidth="1"/>
    <col min="22" max="22" width="10.57421875" style="3" customWidth="1"/>
    <col min="23" max="23" width="11.57421875" style="3" customWidth="1"/>
    <col min="24" max="24" width="15.00390625" style="119" customWidth="1"/>
    <col min="25" max="25" width="0.2890625" style="119" hidden="1" customWidth="1"/>
    <col min="26" max="27" width="9.7109375" style="3" hidden="1" customWidth="1"/>
    <col min="28" max="28" width="8.8515625" style="3" hidden="1" customWidth="1"/>
    <col min="29" max="31" width="8.7109375" style="3" hidden="1" customWidth="1"/>
    <col min="32" max="34" width="8.8515625" style="3" hidden="1" customWidth="1"/>
    <col min="35" max="36" width="9.00390625" style="3" hidden="1" customWidth="1"/>
    <col min="37" max="37" width="8.8515625" style="3" hidden="1" customWidth="1"/>
    <col min="38" max="38" width="10.8515625" style="118" hidden="1" customWidth="1"/>
    <col min="39" max="39" width="13.00390625" style="118" customWidth="1"/>
    <col min="40" max="40" width="3.28125" style="118" customWidth="1"/>
    <col min="41" max="41" width="4.8515625" style="3" customWidth="1"/>
    <col min="42" max="42" width="7.00390625" style="3" customWidth="1"/>
    <col min="43" max="43" width="12.28125" style="3" customWidth="1"/>
    <col min="44" max="44" width="6.140625" style="127" customWidth="1"/>
    <col min="45" max="45" width="9.7109375" style="3" customWidth="1"/>
    <col min="46" max="16384" width="9.140625" style="3" customWidth="1"/>
  </cols>
  <sheetData>
    <row r="1" spans="39:45" ht="0.75" customHeight="1">
      <c r="AM1" s="472"/>
      <c r="AN1" s="472"/>
      <c r="AO1" s="472"/>
      <c r="AP1" s="472"/>
      <c r="AQ1" s="472"/>
      <c r="AR1" s="472"/>
      <c r="AS1" s="472"/>
    </row>
    <row r="2" spans="39:45" ht="12.75" hidden="1">
      <c r="AM2" s="472"/>
      <c r="AN2" s="472"/>
      <c r="AO2" s="472"/>
      <c r="AP2" s="472"/>
      <c r="AQ2" s="472"/>
      <c r="AR2" s="472"/>
      <c r="AS2" s="472"/>
    </row>
    <row r="3" spans="39:45" ht="12.75" hidden="1">
      <c r="AM3" s="472"/>
      <c r="AN3" s="472"/>
      <c r="AO3" s="472"/>
      <c r="AP3" s="472"/>
      <c r="AQ3" s="472"/>
      <c r="AR3" s="472"/>
      <c r="AS3" s="472"/>
    </row>
    <row r="4" spans="39:45" ht="18.75" customHeight="1" hidden="1">
      <c r="AM4" s="473"/>
      <c r="AN4" s="473"/>
      <c r="AO4" s="473"/>
      <c r="AP4" s="473"/>
      <c r="AQ4" s="473"/>
      <c r="AR4" s="473"/>
      <c r="AS4" s="473"/>
    </row>
    <row r="5" spans="39:45" ht="17.25" customHeight="1">
      <c r="AM5" s="467" t="s">
        <v>829</v>
      </c>
      <c r="AN5" s="467"/>
      <c r="AO5" s="467"/>
      <c r="AP5" s="467"/>
      <c r="AQ5" s="467"/>
      <c r="AR5" s="467"/>
      <c r="AS5" s="467"/>
    </row>
    <row r="6" spans="10:53" ht="67.5" customHeight="1">
      <c r="J6" s="299"/>
      <c r="AM6" s="467" t="s">
        <v>124</v>
      </c>
      <c r="AN6" s="467"/>
      <c r="AO6" s="467"/>
      <c r="AP6" s="467"/>
      <c r="AQ6" s="467"/>
      <c r="AR6" s="467"/>
      <c r="AS6" s="467"/>
      <c r="AU6" s="352" t="s">
        <v>828</v>
      </c>
      <c r="AV6" s="352"/>
      <c r="AW6" s="352"/>
      <c r="AX6" s="352"/>
      <c r="AY6" s="352"/>
      <c r="AZ6" s="352"/>
      <c r="BA6" s="352"/>
    </row>
    <row r="7" spans="4:45" s="9" customFormat="1" ht="10.5" customHeight="1">
      <c r="D7" s="10"/>
      <c r="E7" s="117"/>
      <c r="F7" s="3"/>
      <c r="G7" s="118"/>
      <c r="K7" s="3"/>
      <c r="L7" s="3"/>
      <c r="M7" s="3"/>
      <c r="P7" s="3"/>
      <c r="S7" s="3"/>
      <c r="X7" s="119"/>
      <c r="Y7" s="119"/>
      <c r="AC7" s="3"/>
      <c r="AD7" s="3"/>
      <c r="AF7" s="3"/>
      <c r="AK7" s="3"/>
      <c r="AL7" s="118"/>
      <c r="AM7" s="468"/>
      <c r="AN7" s="468"/>
      <c r="AO7" s="468"/>
      <c r="AP7" s="468"/>
      <c r="AQ7" s="468"/>
      <c r="AR7" s="468"/>
      <c r="AS7" s="468"/>
    </row>
    <row r="8" spans="4:45" s="9" customFormat="1" ht="18.75" customHeight="1">
      <c r="D8" s="10"/>
      <c r="E8" s="117"/>
      <c r="F8" s="3"/>
      <c r="G8" s="118"/>
      <c r="K8" s="3"/>
      <c r="L8" s="3"/>
      <c r="M8" s="3"/>
      <c r="P8" s="466"/>
      <c r="Q8" s="466"/>
      <c r="R8" s="466"/>
      <c r="S8" s="466"/>
      <c r="X8" s="119"/>
      <c r="Y8" s="119"/>
      <c r="AC8" s="3"/>
      <c r="AD8" s="3"/>
      <c r="AF8" s="3"/>
      <c r="AK8" s="3"/>
      <c r="AL8" s="118"/>
      <c r="AM8" s="469" t="s">
        <v>125</v>
      </c>
      <c r="AN8" s="469"/>
      <c r="AO8" s="469"/>
      <c r="AP8" s="469"/>
      <c r="AQ8" s="469"/>
      <c r="AR8" s="469"/>
      <c r="AS8" s="469"/>
    </row>
    <row r="9" spans="4:45" s="9" customFormat="1" ht="12" customHeight="1">
      <c r="D9" s="10"/>
      <c r="E9" s="117"/>
      <c r="F9" s="3"/>
      <c r="G9" s="118"/>
      <c r="K9" s="3"/>
      <c r="L9" s="3"/>
      <c r="M9" s="3"/>
      <c r="P9" s="3"/>
      <c r="S9" s="3"/>
      <c r="X9" s="119"/>
      <c r="Y9" s="119"/>
      <c r="AC9" s="3"/>
      <c r="AD9" s="3"/>
      <c r="AF9" s="3"/>
      <c r="AK9" s="3"/>
      <c r="AM9" s="470" t="s">
        <v>852</v>
      </c>
      <c r="AN9" s="470"/>
      <c r="AO9" s="470"/>
      <c r="AP9" s="470"/>
      <c r="AQ9" s="470"/>
      <c r="AR9" s="470"/>
      <c r="AS9" s="470"/>
    </row>
    <row r="10" spans="4:45" s="9" customFormat="1" ht="15" customHeight="1" hidden="1">
      <c r="D10" s="10"/>
      <c r="E10" s="117"/>
      <c r="F10" s="3"/>
      <c r="G10" s="118"/>
      <c r="K10" s="3"/>
      <c r="L10" s="3"/>
      <c r="M10" s="3"/>
      <c r="P10" s="3"/>
      <c r="S10" s="3"/>
      <c r="X10" s="119"/>
      <c r="Y10" s="119"/>
      <c r="AC10" s="3"/>
      <c r="AD10" s="3"/>
      <c r="AF10" s="3"/>
      <c r="AK10" s="3"/>
      <c r="AM10" s="376"/>
      <c r="AN10" s="376"/>
      <c r="AO10" s="376"/>
      <c r="AP10" s="376"/>
      <c r="AQ10" s="376"/>
      <c r="AR10" s="377"/>
      <c r="AS10" s="116"/>
    </row>
    <row r="11" spans="2:45" s="15" customFormat="1" ht="15" customHeight="1">
      <c r="B11" s="120" t="s">
        <v>827</v>
      </c>
      <c r="C11" s="120"/>
      <c r="E11" s="121"/>
      <c r="G11" s="122"/>
      <c r="P11" s="3"/>
      <c r="X11" s="123"/>
      <c r="Y11" s="123"/>
      <c r="AF11" s="3"/>
      <c r="AK11" s="3"/>
      <c r="AL11" s="124" t="s">
        <v>234</v>
      </c>
      <c r="AM11" s="471" t="s">
        <v>853</v>
      </c>
      <c r="AN11" s="471"/>
      <c r="AO11" s="471"/>
      <c r="AP11" s="471"/>
      <c r="AQ11" s="471"/>
      <c r="AR11" s="471"/>
      <c r="AS11" s="471"/>
    </row>
    <row r="12" spans="2:44" s="15" customFormat="1" ht="14.25" customHeight="1">
      <c r="B12" s="13" t="s">
        <v>235</v>
      </c>
      <c r="C12" s="13"/>
      <c r="E12" s="121"/>
      <c r="G12" s="122"/>
      <c r="X12" s="123"/>
      <c r="Y12" s="123"/>
      <c r="AL12" s="124" t="s">
        <v>235</v>
      </c>
      <c r="AM12" s="125"/>
      <c r="AN12" s="125"/>
      <c r="AO12" s="16"/>
      <c r="AP12" s="16"/>
      <c r="AQ12" s="14"/>
      <c r="AR12" s="121"/>
    </row>
    <row r="13" spans="1:44" s="15" customFormat="1" ht="6.75" customHeight="1">
      <c r="A13" s="126"/>
      <c r="B13" s="16"/>
      <c r="C13" s="13"/>
      <c r="E13" s="121"/>
      <c r="G13" s="122"/>
      <c r="X13" s="123"/>
      <c r="Y13" s="123"/>
      <c r="AL13" s="122"/>
      <c r="AM13" s="122"/>
      <c r="AN13" s="122"/>
      <c r="AO13" s="16"/>
      <c r="AP13" s="13"/>
      <c r="AR13" s="121"/>
    </row>
    <row r="14" spans="1:42" ht="17.25" customHeight="1">
      <c r="A14" s="11" t="s">
        <v>854</v>
      </c>
      <c r="C14" s="18"/>
      <c r="V14" s="3" t="s">
        <v>127</v>
      </c>
      <c r="AP14" s="18"/>
    </row>
    <row r="15" spans="1:45" s="10" customFormat="1" ht="13.5" customHeight="1">
      <c r="A15" s="128"/>
      <c r="B15" s="129" t="s">
        <v>14</v>
      </c>
      <c r="C15" s="129" t="s">
        <v>14</v>
      </c>
      <c r="D15" s="129" t="s">
        <v>14</v>
      </c>
      <c r="E15" s="130" t="s">
        <v>236</v>
      </c>
      <c r="F15" s="129" t="s">
        <v>14</v>
      </c>
      <c r="G15" s="131" t="s">
        <v>237</v>
      </c>
      <c r="H15" s="132" t="s">
        <v>238</v>
      </c>
      <c r="I15" s="132" t="s">
        <v>239</v>
      </c>
      <c r="J15" s="132" t="s">
        <v>240</v>
      </c>
      <c r="K15" s="133" t="s">
        <v>15</v>
      </c>
      <c r="L15" s="132" t="s">
        <v>241</v>
      </c>
      <c r="M15" s="132" t="s">
        <v>242</v>
      </c>
      <c r="N15" s="132" t="s">
        <v>243</v>
      </c>
      <c r="O15" s="134" t="s">
        <v>16</v>
      </c>
      <c r="P15" s="132" t="s">
        <v>244</v>
      </c>
      <c r="Q15" s="132" t="s">
        <v>245</v>
      </c>
      <c r="R15" s="132" t="s">
        <v>246</v>
      </c>
      <c r="S15" s="134" t="s">
        <v>17</v>
      </c>
      <c r="T15" s="132" t="s">
        <v>247</v>
      </c>
      <c r="U15" s="132" t="s">
        <v>248</v>
      </c>
      <c r="V15" s="132" t="s">
        <v>249</v>
      </c>
      <c r="W15" s="134" t="s">
        <v>18</v>
      </c>
      <c r="X15" s="135" t="s">
        <v>237</v>
      </c>
      <c r="Y15" s="136"/>
      <c r="Z15" s="132" t="s">
        <v>238</v>
      </c>
      <c r="AA15" s="132" t="s">
        <v>239</v>
      </c>
      <c r="AB15" s="132" t="s">
        <v>240</v>
      </c>
      <c r="AC15" s="132" t="s">
        <v>241</v>
      </c>
      <c r="AD15" s="132" t="s">
        <v>242</v>
      </c>
      <c r="AE15" s="132" t="s">
        <v>243</v>
      </c>
      <c r="AF15" s="132" t="s">
        <v>244</v>
      </c>
      <c r="AG15" s="132" t="s">
        <v>245</v>
      </c>
      <c r="AH15" s="132" t="s">
        <v>246</v>
      </c>
      <c r="AI15" s="132" t="s">
        <v>247</v>
      </c>
      <c r="AJ15" s="132" t="s">
        <v>248</v>
      </c>
      <c r="AK15" s="132"/>
      <c r="AL15" s="137" t="s">
        <v>250</v>
      </c>
      <c r="AM15" s="131" t="s">
        <v>237</v>
      </c>
      <c r="AN15" s="137"/>
      <c r="AO15" s="129" t="s">
        <v>14</v>
      </c>
      <c r="AP15" s="129" t="s">
        <v>14</v>
      </c>
      <c r="AQ15" s="129" t="s">
        <v>14</v>
      </c>
      <c r="AR15" s="130" t="s">
        <v>236</v>
      </c>
      <c r="AS15" s="129" t="s">
        <v>14</v>
      </c>
    </row>
    <row r="16" spans="1:45" s="10" customFormat="1" ht="9.75" customHeight="1">
      <c r="A16" s="138"/>
      <c r="B16" s="139" t="s">
        <v>19</v>
      </c>
      <c r="C16" s="139" t="s">
        <v>20</v>
      </c>
      <c r="D16" s="139" t="s">
        <v>21</v>
      </c>
      <c r="E16" s="140" t="s">
        <v>22</v>
      </c>
      <c r="F16" s="139" t="s">
        <v>23</v>
      </c>
      <c r="G16" s="141" t="s">
        <v>826</v>
      </c>
      <c r="H16" s="142"/>
      <c r="I16" s="142"/>
      <c r="J16" s="142"/>
      <c r="K16" s="143"/>
      <c r="L16" s="142"/>
      <c r="M16" s="142"/>
      <c r="N16" s="142"/>
      <c r="O16" s="143"/>
      <c r="P16" s="142"/>
      <c r="Q16" s="142"/>
      <c r="R16" s="142"/>
      <c r="S16" s="143"/>
      <c r="T16" s="142"/>
      <c r="U16" s="142"/>
      <c r="V16" s="142"/>
      <c r="W16" s="143"/>
      <c r="X16" s="144" t="s">
        <v>825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5" t="s">
        <v>251</v>
      </c>
      <c r="AM16" s="141" t="s">
        <v>825</v>
      </c>
      <c r="AN16" s="145"/>
      <c r="AO16" s="139" t="s">
        <v>19</v>
      </c>
      <c r="AP16" s="139" t="s">
        <v>20</v>
      </c>
      <c r="AQ16" s="139" t="s">
        <v>21</v>
      </c>
      <c r="AR16" s="140" t="s">
        <v>22</v>
      </c>
      <c r="AS16" s="139" t="s">
        <v>23</v>
      </c>
    </row>
    <row r="17" spans="1:45" s="10" customFormat="1" ht="41.25" customHeight="1">
      <c r="A17" s="146" t="s">
        <v>252</v>
      </c>
      <c r="B17" s="147" t="s">
        <v>253</v>
      </c>
      <c r="C17" s="147" t="s">
        <v>254</v>
      </c>
      <c r="D17" s="147" t="s">
        <v>255</v>
      </c>
      <c r="E17" s="147" t="s">
        <v>26</v>
      </c>
      <c r="F17" s="147" t="s">
        <v>27</v>
      </c>
      <c r="G17" s="148">
        <f>AM17</f>
        <v>697767</v>
      </c>
      <c r="H17" s="149">
        <v>49173</v>
      </c>
      <c r="I17" s="149">
        <v>49173</v>
      </c>
      <c r="J17" s="149">
        <v>49173</v>
      </c>
      <c r="K17" s="150">
        <f aca="true" t="shared" si="0" ref="K17:K38">H17+I17+J17</f>
        <v>147519</v>
      </c>
      <c r="L17" s="149">
        <v>150783</v>
      </c>
      <c r="M17" s="149">
        <v>49173</v>
      </c>
      <c r="N17" s="149">
        <v>49173</v>
      </c>
      <c r="O17" s="150">
        <f aca="true" t="shared" si="1" ref="O17:O30">L17+M17+N17</f>
        <v>249129</v>
      </c>
      <c r="P17" s="149">
        <v>49173</v>
      </c>
      <c r="Q17" s="149">
        <v>49173</v>
      </c>
      <c r="R17" s="149">
        <v>49173</v>
      </c>
      <c r="S17" s="150">
        <f aca="true" t="shared" si="2" ref="S17:S54">P17+Q17+R17</f>
        <v>147519</v>
      </c>
      <c r="T17" s="151">
        <v>51200</v>
      </c>
      <c r="U17" s="151">
        <v>51200</v>
      </c>
      <c r="V17" s="151">
        <v>51200</v>
      </c>
      <c r="W17" s="152">
        <f aca="true" t="shared" si="3" ref="W17:W24">V17+U17+T17</f>
        <v>153600</v>
      </c>
      <c r="X17" s="153">
        <f aca="true" t="shared" si="4" ref="X17:X63">SUM(K17+O17+S17+W17)</f>
        <v>697767</v>
      </c>
      <c r="Y17" s="154"/>
      <c r="Z17" s="149">
        <v>34870</v>
      </c>
      <c r="AA17" s="149">
        <v>34870</v>
      </c>
      <c r="AB17" s="149"/>
      <c r="AC17" s="149"/>
      <c r="AD17" s="149"/>
      <c r="AE17" s="149"/>
      <c r="AF17" s="149"/>
      <c r="AG17" s="149"/>
      <c r="AH17" s="149"/>
      <c r="AI17" s="151"/>
      <c r="AJ17" s="151"/>
      <c r="AK17" s="151"/>
      <c r="AL17" s="155">
        <f aca="true" t="shared" si="5" ref="AL17:AL27">SUM(Z17:AK17)</f>
        <v>69740</v>
      </c>
      <c r="AM17" s="148">
        <f>X17</f>
        <v>697767</v>
      </c>
      <c r="AN17" s="156"/>
      <c r="AO17" s="147" t="s">
        <v>253</v>
      </c>
      <c r="AP17" s="147" t="s">
        <v>254</v>
      </c>
      <c r="AQ17" s="147" t="s">
        <v>255</v>
      </c>
      <c r="AR17" s="147" t="s">
        <v>26</v>
      </c>
      <c r="AS17" s="147" t="s">
        <v>27</v>
      </c>
    </row>
    <row r="18" spans="1:45" s="10" customFormat="1" ht="17.25" customHeight="1">
      <c r="A18" s="157"/>
      <c r="B18" s="147" t="s">
        <v>253</v>
      </c>
      <c r="C18" s="147" t="s">
        <v>254</v>
      </c>
      <c r="D18" s="147" t="s">
        <v>255</v>
      </c>
      <c r="E18" s="147" t="s">
        <v>29</v>
      </c>
      <c r="F18" s="147" t="s">
        <v>30</v>
      </c>
      <c r="G18" s="148">
        <f>AM18</f>
        <v>210726</v>
      </c>
      <c r="H18" s="158">
        <v>14850</v>
      </c>
      <c r="I18" s="158">
        <v>14850</v>
      </c>
      <c r="J18" s="158">
        <v>14850</v>
      </c>
      <c r="K18" s="150">
        <f t="shared" si="0"/>
        <v>44550</v>
      </c>
      <c r="L18" s="158">
        <v>45538</v>
      </c>
      <c r="M18" s="158">
        <v>14851</v>
      </c>
      <c r="N18" s="158">
        <v>14850</v>
      </c>
      <c r="O18" s="150">
        <f t="shared" si="1"/>
        <v>75239</v>
      </c>
      <c r="P18" s="149">
        <v>14851</v>
      </c>
      <c r="Q18" s="149">
        <v>14850</v>
      </c>
      <c r="R18" s="158">
        <v>14850</v>
      </c>
      <c r="S18" s="150">
        <f t="shared" si="2"/>
        <v>44551</v>
      </c>
      <c r="T18" s="158">
        <v>15462</v>
      </c>
      <c r="U18" s="158">
        <v>15462</v>
      </c>
      <c r="V18" s="158">
        <v>15462</v>
      </c>
      <c r="W18" s="152">
        <f t="shared" si="3"/>
        <v>46386</v>
      </c>
      <c r="X18" s="153">
        <f t="shared" si="4"/>
        <v>210726</v>
      </c>
      <c r="Y18" s="154"/>
      <c r="Z18" s="158">
        <v>10550</v>
      </c>
      <c r="AA18" s="158">
        <v>10550</v>
      </c>
      <c r="AB18" s="158"/>
      <c r="AC18" s="158"/>
      <c r="AD18" s="158"/>
      <c r="AE18" s="158"/>
      <c r="AF18" s="149"/>
      <c r="AG18" s="149"/>
      <c r="AH18" s="149"/>
      <c r="AI18" s="151"/>
      <c r="AJ18" s="151"/>
      <c r="AK18" s="151"/>
      <c r="AL18" s="155">
        <f t="shared" si="5"/>
        <v>21100</v>
      </c>
      <c r="AM18" s="148">
        <f>X18</f>
        <v>210726</v>
      </c>
      <c r="AN18" s="156"/>
      <c r="AO18" s="147" t="s">
        <v>253</v>
      </c>
      <c r="AP18" s="147" t="s">
        <v>254</v>
      </c>
      <c r="AQ18" s="147" t="s">
        <v>255</v>
      </c>
      <c r="AR18" s="147" t="s">
        <v>29</v>
      </c>
      <c r="AS18" s="147" t="s">
        <v>30</v>
      </c>
    </row>
    <row r="19" spans="1:45" ht="17.25" customHeight="1">
      <c r="A19" s="157"/>
      <c r="B19" s="147" t="s">
        <v>253</v>
      </c>
      <c r="C19" s="147" t="s">
        <v>256</v>
      </c>
      <c r="D19" s="147" t="s">
        <v>35</v>
      </c>
      <c r="E19" s="147" t="s">
        <v>26</v>
      </c>
      <c r="F19" s="147" t="s">
        <v>27</v>
      </c>
      <c r="G19" s="148">
        <f aca="true" t="shared" si="6" ref="G19:G24">K19+O19+S19+W19</f>
        <v>2063575</v>
      </c>
      <c r="H19" s="149">
        <v>148712</v>
      </c>
      <c r="I19" s="149">
        <v>148712</v>
      </c>
      <c r="J19" s="149">
        <v>148712</v>
      </c>
      <c r="K19" s="150">
        <f t="shared" si="0"/>
        <v>446136</v>
      </c>
      <c r="L19" s="149">
        <v>188700</v>
      </c>
      <c r="M19" s="149">
        <v>148712</v>
      </c>
      <c r="N19" s="149">
        <v>148712</v>
      </c>
      <c r="O19" s="150">
        <f t="shared" si="1"/>
        <v>486124</v>
      </c>
      <c r="P19" s="149">
        <v>202200</v>
      </c>
      <c r="Q19" s="149">
        <v>192200</v>
      </c>
      <c r="R19" s="149">
        <v>192200</v>
      </c>
      <c r="S19" s="150">
        <f t="shared" si="2"/>
        <v>586600</v>
      </c>
      <c r="T19" s="159">
        <v>181571</v>
      </c>
      <c r="U19" s="159">
        <v>181572</v>
      </c>
      <c r="V19" s="159">
        <v>181572</v>
      </c>
      <c r="W19" s="152">
        <f t="shared" si="3"/>
        <v>544715</v>
      </c>
      <c r="X19" s="153">
        <f t="shared" si="4"/>
        <v>2063575</v>
      </c>
      <c r="Y19" s="154"/>
      <c r="Z19" s="149">
        <v>130200</v>
      </c>
      <c r="AA19" s="149">
        <v>116000</v>
      </c>
      <c r="AB19" s="149"/>
      <c r="AC19" s="149"/>
      <c r="AD19" s="149"/>
      <c r="AE19" s="149"/>
      <c r="AF19" s="149"/>
      <c r="AG19" s="149"/>
      <c r="AH19" s="149"/>
      <c r="AI19" s="151"/>
      <c r="AJ19" s="151"/>
      <c r="AK19" s="151"/>
      <c r="AL19" s="155">
        <f t="shared" si="5"/>
        <v>246200</v>
      </c>
      <c r="AM19" s="148">
        <f aca="true" t="shared" si="7" ref="AM19:AM24">G19</f>
        <v>2063575</v>
      </c>
      <c r="AN19" s="156"/>
      <c r="AO19" s="147" t="s">
        <v>253</v>
      </c>
      <c r="AP19" s="147" t="s">
        <v>256</v>
      </c>
      <c r="AQ19" s="147" t="s">
        <v>35</v>
      </c>
      <c r="AR19" s="147" t="s">
        <v>26</v>
      </c>
      <c r="AS19" s="147" t="s">
        <v>27</v>
      </c>
    </row>
    <row r="20" spans="1:45" ht="17.25" customHeight="1">
      <c r="A20" s="157"/>
      <c r="B20" s="147" t="s">
        <v>253</v>
      </c>
      <c r="C20" s="147" t="s">
        <v>256</v>
      </c>
      <c r="D20" s="147" t="s">
        <v>35</v>
      </c>
      <c r="E20" s="147" t="s">
        <v>29</v>
      </c>
      <c r="F20" s="147" t="s">
        <v>30</v>
      </c>
      <c r="G20" s="148">
        <f t="shared" si="6"/>
        <v>623200</v>
      </c>
      <c r="H20" s="149">
        <v>44961</v>
      </c>
      <c r="I20" s="149">
        <v>44961</v>
      </c>
      <c r="J20" s="149">
        <v>44961</v>
      </c>
      <c r="K20" s="150">
        <f t="shared" si="0"/>
        <v>134883</v>
      </c>
      <c r="L20" s="149">
        <v>57000</v>
      </c>
      <c r="M20" s="149">
        <v>44961</v>
      </c>
      <c r="N20" s="149">
        <v>44961</v>
      </c>
      <c r="O20" s="150">
        <f t="shared" si="1"/>
        <v>146922</v>
      </c>
      <c r="P20" s="149">
        <v>61102</v>
      </c>
      <c r="Q20" s="149">
        <v>58044</v>
      </c>
      <c r="R20" s="149">
        <v>58045</v>
      </c>
      <c r="S20" s="150">
        <f t="shared" si="2"/>
        <v>177191</v>
      </c>
      <c r="T20" s="159">
        <v>54834</v>
      </c>
      <c r="U20" s="159">
        <v>54835</v>
      </c>
      <c r="V20" s="159">
        <v>54535</v>
      </c>
      <c r="W20" s="152">
        <f t="shared" si="3"/>
        <v>164204</v>
      </c>
      <c r="X20" s="153">
        <f t="shared" si="4"/>
        <v>623200</v>
      </c>
      <c r="Y20" s="154"/>
      <c r="Z20" s="149">
        <v>39300</v>
      </c>
      <c r="AA20" s="149">
        <v>35000</v>
      </c>
      <c r="AB20" s="149"/>
      <c r="AC20" s="149"/>
      <c r="AD20" s="149"/>
      <c r="AE20" s="149"/>
      <c r="AF20" s="149"/>
      <c r="AG20" s="149"/>
      <c r="AH20" s="149"/>
      <c r="AI20" s="151"/>
      <c r="AJ20" s="151"/>
      <c r="AK20" s="151"/>
      <c r="AL20" s="155">
        <f t="shared" si="5"/>
        <v>74300</v>
      </c>
      <c r="AM20" s="148">
        <f t="shared" si="7"/>
        <v>623200</v>
      </c>
      <c r="AN20" s="156"/>
      <c r="AO20" s="147" t="s">
        <v>253</v>
      </c>
      <c r="AP20" s="147" t="s">
        <v>256</v>
      </c>
      <c r="AQ20" s="147" t="s">
        <v>35</v>
      </c>
      <c r="AR20" s="147" t="s">
        <v>29</v>
      </c>
      <c r="AS20" s="147" t="s">
        <v>30</v>
      </c>
    </row>
    <row r="21" spans="1:45" ht="17.25" customHeight="1">
      <c r="A21" s="157"/>
      <c r="B21" s="147" t="s">
        <v>253</v>
      </c>
      <c r="C21" s="147" t="s">
        <v>256</v>
      </c>
      <c r="D21" s="147" t="s">
        <v>35</v>
      </c>
      <c r="E21" s="160" t="s">
        <v>36</v>
      </c>
      <c r="F21" s="147" t="s">
        <v>37</v>
      </c>
      <c r="G21" s="148">
        <f t="shared" si="6"/>
        <v>41200</v>
      </c>
      <c r="H21" s="149">
        <v>3500</v>
      </c>
      <c r="I21" s="149">
        <v>3500</v>
      </c>
      <c r="J21" s="149">
        <v>3000</v>
      </c>
      <c r="K21" s="150">
        <f t="shared" si="0"/>
        <v>10000</v>
      </c>
      <c r="L21" s="149">
        <v>3500</v>
      </c>
      <c r="M21" s="149">
        <v>3500</v>
      </c>
      <c r="N21" s="149">
        <v>3000</v>
      </c>
      <c r="O21" s="150">
        <f t="shared" si="1"/>
        <v>10000</v>
      </c>
      <c r="P21" s="149">
        <v>3500</v>
      </c>
      <c r="Q21" s="159">
        <v>3500</v>
      </c>
      <c r="R21" s="149">
        <v>3000</v>
      </c>
      <c r="S21" s="150">
        <f t="shared" si="2"/>
        <v>10000</v>
      </c>
      <c r="T21" s="159">
        <v>3600</v>
      </c>
      <c r="U21" s="159">
        <v>3600</v>
      </c>
      <c r="V21" s="159">
        <v>4000</v>
      </c>
      <c r="W21" s="152">
        <f t="shared" si="3"/>
        <v>11200</v>
      </c>
      <c r="X21" s="153">
        <f t="shared" si="4"/>
        <v>41200</v>
      </c>
      <c r="Y21" s="154"/>
      <c r="Z21" s="149">
        <v>3000</v>
      </c>
      <c r="AA21" s="149">
        <v>3000</v>
      </c>
      <c r="AB21" s="149"/>
      <c r="AC21" s="149"/>
      <c r="AD21" s="149"/>
      <c r="AE21" s="149"/>
      <c r="AF21" s="149"/>
      <c r="AG21" s="149"/>
      <c r="AH21" s="149"/>
      <c r="AI21" s="151"/>
      <c r="AJ21" s="151"/>
      <c r="AK21" s="151"/>
      <c r="AL21" s="155">
        <f t="shared" si="5"/>
        <v>6000</v>
      </c>
      <c r="AM21" s="148">
        <f t="shared" si="7"/>
        <v>41200</v>
      </c>
      <c r="AN21" s="156"/>
      <c r="AO21" s="147" t="s">
        <v>253</v>
      </c>
      <c r="AP21" s="147" t="s">
        <v>256</v>
      </c>
      <c r="AQ21" s="147" t="s">
        <v>35</v>
      </c>
      <c r="AR21" s="160" t="s">
        <v>36</v>
      </c>
      <c r="AS21" s="147" t="s">
        <v>37</v>
      </c>
    </row>
    <row r="22" spans="1:45" ht="17.25" customHeight="1">
      <c r="A22" s="157"/>
      <c r="B22" s="147" t="s">
        <v>253</v>
      </c>
      <c r="C22" s="147" t="s">
        <v>256</v>
      </c>
      <c r="D22" s="147" t="s">
        <v>35</v>
      </c>
      <c r="E22" s="147" t="s">
        <v>36</v>
      </c>
      <c r="F22" s="147" t="s">
        <v>38</v>
      </c>
      <c r="G22" s="148">
        <f t="shared" si="6"/>
        <v>10000</v>
      </c>
      <c r="H22" s="149">
        <v>500</v>
      </c>
      <c r="I22" s="149">
        <v>1000</v>
      </c>
      <c r="J22" s="149">
        <v>1000</v>
      </c>
      <c r="K22" s="150">
        <f t="shared" si="0"/>
        <v>2500</v>
      </c>
      <c r="L22" s="149">
        <v>500</v>
      </c>
      <c r="M22" s="149">
        <v>1000</v>
      </c>
      <c r="N22" s="149">
        <v>1000</v>
      </c>
      <c r="O22" s="150">
        <f t="shared" si="1"/>
        <v>2500</v>
      </c>
      <c r="P22" s="149">
        <v>500</v>
      </c>
      <c r="Q22" s="149">
        <v>1000</v>
      </c>
      <c r="R22" s="149">
        <v>1000</v>
      </c>
      <c r="S22" s="150">
        <f t="shared" si="2"/>
        <v>2500</v>
      </c>
      <c r="T22" s="149">
        <v>500</v>
      </c>
      <c r="U22" s="149">
        <v>1000</v>
      </c>
      <c r="V22" s="149">
        <v>1000</v>
      </c>
      <c r="W22" s="152">
        <f t="shared" si="3"/>
        <v>2500</v>
      </c>
      <c r="X22" s="153">
        <f t="shared" si="4"/>
        <v>10000</v>
      </c>
      <c r="Y22" s="154"/>
      <c r="Z22" s="149">
        <v>3000</v>
      </c>
      <c r="AA22" s="149">
        <v>2000</v>
      </c>
      <c r="AB22" s="149"/>
      <c r="AC22" s="149"/>
      <c r="AD22" s="149"/>
      <c r="AE22" s="149"/>
      <c r="AF22" s="149"/>
      <c r="AG22" s="149"/>
      <c r="AH22" s="149"/>
      <c r="AI22" s="151"/>
      <c r="AJ22" s="151"/>
      <c r="AK22" s="151"/>
      <c r="AL22" s="155">
        <f t="shared" si="5"/>
        <v>5000</v>
      </c>
      <c r="AM22" s="148">
        <f t="shared" si="7"/>
        <v>10000</v>
      </c>
      <c r="AN22" s="156"/>
      <c r="AO22" s="147" t="s">
        <v>253</v>
      </c>
      <c r="AP22" s="147" t="s">
        <v>256</v>
      </c>
      <c r="AQ22" s="147" t="s">
        <v>35</v>
      </c>
      <c r="AR22" s="147" t="s">
        <v>36</v>
      </c>
      <c r="AS22" s="147" t="s">
        <v>38</v>
      </c>
    </row>
    <row r="23" spans="1:45" ht="17.25" customHeight="1">
      <c r="A23" s="157"/>
      <c r="B23" s="147" t="s">
        <v>253</v>
      </c>
      <c r="C23" s="147" t="s">
        <v>256</v>
      </c>
      <c r="D23" s="147" t="s">
        <v>35</v>
      </c>
      <c r="E23" s="147" t="s">
        <v>36</v>
      </c>
      <c r="F23" s="147" t="s">
        <v>39</v>
      </c>
      <c r="G23" s="148">
        <f t="shared" si="6"/>
        <v>15000</v>
      </c>
      <c r="H23" s="149">
        <v>1000</v>
      </c>
      <c r="I23" s="149">
        <v>1000</v>
      </c>
      <c r="J23" s="149">
        <v>1000</v>
      </c>
      <c r="K23" s="150">
        <f t="shared" si="0"/>
        <v>3000</v>
      </c>
      <c r="L23" s="149">
        <v>1000</v>
      </c>
      <c r="M23" s="149">
        <v>1000</v>
      </c>
      <c r="N23" s="149">
        <v>2000</v>
      </c>
      <c r="O23" s="150">
        <f t="shared" si="1"/>
        <v>4000</v>
      </c>
      <c r="P23" s="149">
        <v>1000</v>
      </c>
      <c r="Q23" s="149">
        <v>1000</v>
      </c>
      <c r="R23" s="149">
        <v>2000</v>
      </c>
      <c r="S23" s="150">
        <f t="shared" si="2"/>
        <v>4000</v>
      </c>
      <c r="T23" s="149">
        <v>1000</v>
      </c>
      <c r="U23" s="149">
        <v>1000</v>
      </c>
      <c r="V23" s="149">
        <v>2000</v>
      </c>
      <c r="W23" s="152">
        <f t="shared" si="3"/>
        <v>4000</v>
      </c>
      <c r="X23" s="153">
        <f t="shared" si="4"/>
        <v>15000</v>
      </c>
      <c r="Y23" s="154"/>
      <c r="Z23" s="149">
        <v>2000</v>
      </c>
      <c r="AA23" s="149">
        <v>2000</v>
      </c>
      <c r="AB23" s="149"/>
      <c r="AC23" s="149"/>
      <c r="AD23" s="149"/>
      <c r="AE23" s="149"/>
      <c r="AF23" s="149"/>
      <c r="AG23" s="149"/>
      <c r="AH23" s="149"/>
      <c r="AI23" s="151"/>
      <c r="AJ23" s="151"/>
      <c r="AK23" s="151"/>
      <c r="AL23" s="155">
        <f t="shared" si="5"/>
        <v>4000</v>
      </c>
      <c r="AM23" s="148">
        <f t="shared" si="7"/>
        <v>15000</v>
      </c>
      <c r="AN23" s="156"/>
      <c r="AO23" s="147" t="s">
        <v>253</v>
      </c>
      <c r="AP23" s="147" t="s">
        <v>256</v>
      </c>
      <c r="AQ23" s="147" t="s">
        <v>35</v>
      </c>
      <c r="AR23" s="147" t="s">
        <v>36</v>
      </c>
      <c r="AS23" s="147" t="s">
        <v>39</v>
      </c>
    </row>
    <row r="24" spans="1:45" ht="17.25" customHeight="1">
      <c r="A24" s="157"/>
      <c r="B24" s="147" t="s">
        <v>253</v>
      </c>
      <c r="C24" s="147" t="s">
        <v>256</v>
      </c>
      <c r="D24" s="147" t="s">
        <v>35</v>
      </c>
      <c r="E24" s="147" t="s">
        <v>36</v>
      </c>
      <c r="F24" s="147" t="s">
        <v>40</v>
      </c>
      <c r="G24" s="148">
        <f t="shared" si="6"/>
        <v>52000</v>
      </c>
      <c r="H24" s="149">
        <v>1333</v>
      </c>
      <c r="I24" s="149">
        <v>13333</v>
      </c>
      <c r="J24" s="149">
        <v>4830</v>
      </c>
      <c r="K24" s="150">
        <f t="shared" si="0"/>
        <v>19496</v>
      </c>
      <c r="L24" s="149">
        <v>2000</v>
      </c>
      <c r="M24" s="149">
        <v>4333</v>
      </c>
      <c r="N24" s="149">
        <v>5235</v>
      </c>
      <c r="O24" s="150">
        <f t="shared" si="1"/>
        <v>11568</v>
      </c>
      <c r="P24" s="149">
        <v>1333</v>
      </c>
      <c r="Q24" s="149">
        <v>2000</v>
      </c>
      <c r="R24" s="149">
        <v>5235</v>
      </c>
      <c r="S24" s="150">
        <f t="shared" si="2"/>
        <v>8568</v>
      </c>
      <c r="T24" s="149">
        <v>2300</v>
      </c>
      <c r="U24" s="149">
        <v>4833</v>
      </c>
      <c r="V24" s="149">
        <v>5235</v>
      </c>
      <c r="W24" s="152">
        <f t="shared" si="3"/>
        <v>12368</v>
      </c>
      <c r="X24" s="153">
        <f t="shared" si="4"/>
        <v>52000</v>
      </c>
      <c r="Y24" s="154"/>
      <c r="Z24" s="149">
        <v>4000</v>
      </c>
      <c r="AA24" s="149">
        <v>3000</v>
      </c>
      <c r="AB24" s="149"/>
      <c r="AC24" s="149"/>
      <c r="AD24" s="149"/>
      <c r="AE24" s="149"/>
      <c r="AF24" s="149"/>
      <c r="AG24" s="149"/>
      <c r="AH24" s="149"/>
      <c r="AI24" s="151"/>
      <c r="AJ24" s="151"/>
      <c r="AK24" s="151"/>
      <c r="AL24" s="155">
        <f t="shared" si="5"/>
        <v>7000</v>
      </c>
      <c r="AM24" s="148">
        <f t="shared" si="7"/>
        <v>52000</v>
      </c>
      <c r="AN24" s="156"/>
      <c r="AO24" s="147" t="s">
        <v>253</v>
      </c>
      <c r="AP24" s="147" t="s">
        <v>256</v>
      </c>
      <c r="AQ24" s="147" t="s">
        <v>35</v>
      </c>
      <c r="AR24" s="147" t="s">
        <v>36</v>
      </c>
      <c r="AS24" s="147" t="s">
        <v>40</v>
      </c>
    </row>
    <row r="25" spans="1:45" ht="17.25" customHeight="1">
      <c r="A25" s="157"/>
      <c r="B25" s="147" t="s">
        <v>253</v>
      </c>
      <c r="C25" s="147" t="s">
        <v>256</v>
      </c>
      <c r="D25" s="147" t="s">
        <v>35</v>
      </c>
      <c r="E25" s="147" t="s">
        <v>36</v>
      </c>
      <c r="F25" s="147" t="s">
        <v>732</v>
      </c>
      <c r="G25" s="148">
        <f aca="true" t="shared" si="8" ref="G25:G30">AM25</f>
        <v>163000</v>
      </c>
      <c r="H25" s="149">
        <v>13585</v>
      </c>
      <c r="I25" s="149">
        <v>13583</v>
      </c>
      <c r="J25" s="149">
        <v>13583</v>
      </c>
      <c r="K25" s="150">
        <f t="shared" si="0"/>
        <v>40751</v>
      </c>
      <c r="L25" s="149">
        <v>13583</v>
      </c>
      <c r="M25" s="149">
        <v>13583</v>
      </c>
      <c r="N25" s="149">
        <v>13583</v>
      </c>
      <c r="O25" s="150">
        <f t="shared" si="1"/>
        <v>40749</v>
      </c>
      <c r="P25" s="149">
        <v>13585</v>
      </c>
      <c r="Q25" s="149">
        <v>13583</v>
      </c>
      <c r="R25" s="149">
        <v>13583</v>
      </c>
      <c r="S25" s="150">
        <f t="shared" si="2"/>
        <v>40751</v>
      </c>
      <c r="T25" s="159">
        <v>13583</v>
      </c>
      <c r="U25" s="159">
        <v>13583</v>
      </c>
      <c r="V25" s="159">
        <v>13583</v>
      </c>
      <c r="W25" s="152">
        <f aca="true" t="shared" si="9" ref="W25:W36">SUM(T25:V25)</f>
        <v>40749</v>
      </c>
      <c r="X25" s="153">
        <f t="shared" si="4"/>
        <v>163000</v>
      </c>
      <c r="Y25" s="154"/>
      <c r="Z25" s="149">
        <v>11000</v>
      </c>
      <c r="AA25" s="149">
        <v>11000</v>
      </c>
      <c r="AB25" s="149"/>
      <c r="AC25" s="149"/>
      <c r="AD25" s="149"/>
      <c r="AE25" s="149"/>
      <c r="AF25" s="149"/>
      <c r="AG25" s="149"/>
      <c r="AH25" s="149"/>
      <c r="AI25" s="151"/>
      <c r="AJ25" s="151"/>
      <c r="AK25" s="151"/>
      <c r="AL25" s="155">
        <f t="shared" si="5"/>
        <v>22000</v>
      </c>
      <c r="AM25" s="148">
        <f aca="true" t="shared" si="10" ref="AM25:AM30">X25</f>
        <v>163000</v>
      </c>
      <c r="AN25" s="156"/>
      <c r="AO25" s="147" t="s">
        <v>253</v>
      </c>
      <c r="AP25" s="147" t="s">
        <v>256</v>
      </c>
      <c r="AQ25" s="147" t="s">
        <v>35</v>
      </c>
      <c r="AR25" s="147" t="s">
        <v>36</v>
      </c>
      <c r="AS25" s="147" t="s">
        <v>732</v>
      </c>
    </row>
    <row r="26" spans="1:45" ht="17.25" customHeight="1">
      <c r="A26" s="157"/>
      <c r="B26" s="147" t="s">
        <v>253</v>
      </c>
      <c r="C26" s="147" t="s">
        <v>256</v>
      </c>
      <c r="D26" s="147" t="s">
        <v>35</v>
      </c>
      <c r="E26" s="147" t="s">
        <v>44</v>
      </c>
      <c r="F26" s="147" t="s">
        <v>45</v>
      </c>
      <c r="G26" s="148">
        <f t="shared" si="8"/>
        <v>2400</v>
      </c>
      <c r="H26" s="149">
        <v>0</v>
      </c>
      <c r="I26" s="149">
        <v>0</v>
      </c>
      <c r="J26" s="149">
        <v>600</v>
      </c>
      <c r="K26" s="150">
        <f t="shared" si="0"/>
        <v>600</v>
      </c>
      <c r="L26" s="149">
        <v>0</v>
      </c>
      <c r="M26" s="149">
        <v>0</v>
      </c>
      <c r="N26" s="149">
        <v>600</v>
      </c>
      <c r="O26" s="150">
        <f t="shared" si="1"/>
        <v>600</v>
      </c>
      <c r="P26" s="149">
        <v>0</v>
      </c>
      <c r="Q26" s="149">
        <v>0</v>
      </c>
      <c r="R26" s="149">
        <v>600</v>
      </c>
      <c r="S26" s="150">
        <f t="shared" si="2"/>
        <v>600</v>
      </c>
      <c r="T26" s="161">
        <v>0</v>
      </c>
      <c r="U26" s="161">
        <v>0</v>
      </c>
      <c r="V26" s="161">
        <v>600</v>
      </c>
      <c r="W26" s="152">
        <f t="shared" si="9"/>
        <v>600</v>
      </c>
      <c r="X26" s="153">
        <f t="shared" si="4"/>
        <v>2400</v>
      </c>
      <c r="Y26" s="162"/>
      <c r="Z26" s="149">
        <v>3000</v>
      </c>
      <c r="AA26" s="149"/>
      <c r="AB26" s="149"/>
      <c r="AC26" s="149"/>
      <c r="AD26" s="149"/>
      <c r="AE26" s="149"/>
      <c r="AF26" s="149"/>
      <c r="AG26" s="149"/>
      <c r="AH26" s="149"/>
      <c r="AI26" s="151"/>
      <c r="AJ26" s="151"/>
      <c r="AK26" s="151"/>
      <c r="AL26" s="155">
        <f t="shared" si="5"/>
        <v>3000</v>
      </c>
      <c r="AM26" s="148">
        <f t="shared" si="10"/>
        <v>2400</v>
      </c>
      <c r="AN26" s="156"/>
      <c r="AO26" s="147" t="s">
        <v>253</v>
      </c>
      <c r="AP26" s="147" t="s">
        <v>256</v>
      </c>
      <c r="AQ26" s="147" t="s">
        <v>35</v>
      </c>
      <c r="AR26" s="147" t="s">
        <v>44</v>
      </c>
      <c r="AS26" s="147" t="s">
        <v>45</v>
      </c>
    </row>
    <row r="27" spans="1:45" ht="17.25" customHeight="1">
      <c r="A27" s="157"/>
      <c r="B27" s="147" t="s">
        <v>253</v>
      </c>
      <c r="C27" s="147" t="s">
        <v>256</v>
      </c>
      <c r="D27" s="147" t="s">
        <v>35</v>
      </c>
      <c r="E27" s="147" t="s">
        <v>46</v>
      </c>
      <c r="F27" s="147" t="s">
        <v>45</v>
      </c>
      <c r="G27" s="148">
        <f t="shared" si="8"/>
        <v>4400</v>
      </c>
      <c r="H27" s="149">
        <v>4400</v>
      </c>
      <c r="I27" s="149">
        <v>0</v>
      </c>
      <c r="J27" s="149">
        <v>0</v>
      </c>
      <c r="K27" s="150">
        <f t="shared" si="0"/>
        <v>4400</v>
      </c>
      <c r="L27" s="149">
        <v>0</v>
      </c>
      <c r="M27" s="149">
        <v>0</v>
      </c>
      <c r="N27" s="149">
        <v>0</v>
      </c>
      <c r="O27" s="150">
        <f t="shared" si="1"/>
        <v>0</v>
      </c>
      <c r="P27" s="149">
        <v>0</v>
      </c>
      <c r="Q27" s="149">
        <v>0</v>
      </c>
      <c r="R27" s="149">
        <v>0</v>
      </c>
      <c r="S27" s="150">
        <f t="shared" si="2"/>
        <v>0</v>
      </c>
      <c r="T27" s="161">
        <v>0</v>
      </c>
      <c r="U27" s="161">
        <v>0</v>
      </c>
      <c r="V27" s="161">
        <v>0</v>
      </c>
      <c r="W27" s="152">
        <f t="shared" si="9"/>
        <v>0</v>
      </c>
      <c r="X27" s="153">
        <f t="shared" si="4"/>
        <v>4400</v>
      </c>
      <c r="Y27" s="162"/>
      <c r="Z27" s="149">
        <v>3000</v>
      </c>
      <c r="AA27" s="149"/>
      <c r="AB27" s="149"/>
      <c r="AC27" s="149"/>
      <c r="AD27" s="149"/>
      <c r="AE27" s="149"/>
      <c r="AF27" s="149"/>
      <c r="AG27" s="149"/>
      <c r="AH27" s="149"/>
      <c r="AI27" s="151"/>
      <c r="AJ27" s="151"/>
      <c r="AK27" s="151"/>
      <c r="AL27" s="155">
        <f t="shared" si="5"/>
        <v>3000</v>
      </c>
      <c r="AM27" s="148">
        <f t="shared" si="10"/>
        <v>4400</v>
      </c>
      <c r="AN27" s="156"/>
      <c r="AO27" s="147" t="s">
        <v>253</v>
      </c>
      <c r="AP27" s="147" t="s">
        <v>256</v>
      </c>
      <c r="AQ27" s="147" t="s">
        <v>35</v>
      </c>
      <c r="AR27" s="147" t="s">
        <v>46</v>
      </c>
      <c r="AS27" s="147" t="s">
        <v>45</v>
      </c>
    </row>
    <row r="28" spans="1:45" ht="16.5" customHeight="1">
      <c r="A28" s="157"/>
      <c r="B28" s="147" t="s">
        <v>253</v>
      </c>
      <c r="C28" s="147" t="s">
        <v>256</v>
      </c>
      <c r="D28" s="147" t="s">
        <v>35</v>
      </c>
      <c r="E28" s="147" t="s">
        <v>48</v>
      </c>
      <c r="F28" s="147" t="s">
        <v>45</v>
      </c>
      <c r="G28" s="148">
        <f t="shared" si="8"/>
        <v>800</v>
      </c>
      <c r="H28" s="149"/>
      <c r="I28" s="149">
        <v>0</v>
      </c>
      <c r="J28" s="149">
        <v>0</v>
      </c>
      <c r="K28" s="150">
        <f>H28+I28+J28</f>
        <v>0</v>
      </c>
      <c r="L28" s="149">
        <v>0</v>
      </c>
      <c r="M28" s="149">
        <v>0</v>
      </c>
      <c r="N28" s="149">
        <v>800</v>
      </c>
      <c r="O28" s="150">
        <f>L28+M28+N28</f>
        <v>800</v>
      </c>
      <c r="P28" s="149">
        <v>0</v>
      </c>
      <c r="Q28" s="149">
        <v>0</v>
      </c>
      <c r="R28" s="149">
        <v>0</v>
      </c>
      <c r="S28" s="150">
        <f>P28+Q28+R28</f>
        <v>0</v>
      </c>
      <c r="T28" s="159">
        <v>0</v>
      </c>
      <c r="U28" s="159">
        <v>0</v>
      </c>
      <c r="V28" s="159">
        <v>0</v>
      </c>
      <c r="W28" s="152">
        <f>SUM(T28:V28)</f>
        <v>0</v>
      </c>
      <c r="X28" s="153">
        <f>SUM(K28+O28+S28+W28)</f>
        <v>800</v>
      </c>
      <c r="Y28" s="162"/>
      <c r="Z28" s="149"/>
      <c r="AA28" s="149"/>
      <c r="AB28" s="149"/>
      <c r="AC28" s="149"/>
      <c r="AD28" s="149"/>
      <c r="AE28" s="149"/>
      <c r="AF28" s="149"/>
      <c r="AG28" s="149"/>
      <c r="AH28" s="149"/>
      <c r="AI28" s="151"/>
      <c r="AJ28" s="151"/>
      <c r="AK28" s="151"/>
      <c r="AL28" s="155"/>
      <c r="AM28" s="148">
        <f t="shared" si="10"/>
        <v>800</v>
      </c>
      <c r="AN28" s="156"/>
      <c r="AO28" s="147" t="s">
        <v>253</v>
      </c>
      <c r="AP28" s="147" t="s">
        <v>256</v>
      </c>
      <c r="AQ28" s="147" t="s">
        <v>35</v>
      </c>
      <c r="AR28" s="147" t="s">
        <v>48</v>
      </c>
      <c r="AS28" s="147" t="s">
        <v>45</v>
      </c>
    </row>
    <row r="29" spans="1:45" ht="16.5" customHeight="1">
      <c r="A29" s="157"/>
      <c r="B29" s="147" t="s">
        <v>253</v>
      </c>
      <c r="C29" s="147" t="s">
        <v>256</v>
      </c>
      <c r="D29" s="147" t="s">
        <v>35</v>
      </c>
      <c r="E29" s="147" t="s">
        <v>48</v>
      </c>
      <c r="F29" s="147" t="s">
        <v>872</v>
      </c>
      <c r="G29" s="148">
        <f t="shared" si="8"/>
        <v>1200</v>
      </c>
      <c r="H29" s="149"/>
      <c r="I29" s="149">
        <v>0</v>
      </c>
      <c r="J29" s="149">
        <v>0</v>
      </c>
      <c r="K29" s="150">
        <f t="shared" si="0"/>
        <v>0</v>
      </c>
      <c r="L29" s="149">
        <v>0</v>
      </c>
      <c r="M29" s="149">
        <v>0</v>
      </c>
      <c r="N29" s="149">
        <v>1200</v>
      </c>
      <c r="O29" s="150">
        <f t="shared" si="1"/>
        <v>1200</v>
      </c>
      <c r="P29" s="149">
        <v>0</v>
      </c>
      <c r="Q29" s="149">
        <v>0</v>
      </c>
      <c r="R29" s="149">
        <v>0</v>
      </c>
      <c r="S29" s="150">
        <f t="shared" si="2"/>
        <v>0</v>
      </c>
      <c r="T29" s="159">
        <v>0</v>
      </c>
      <c r="U29" s="159">
        <v>0</v>
      </c>
      <c r="V29" s="159">
        <v>0</v>
      </c>
      <c r="W29" s="152">
        <f t="shared" si="9"/>
        <v>0</v>
      </c>
      <c r="X29" s="153">
        <f t="shared" si="4"/>
        <v>1200</v>
      </c>
      <c r="Y29" s="162"/>
      <c r="Z29" s="149"/>
      <c r="AA29" s="149"/>
      <c r="AB29" s="149"/>
      <c r="AC29" s="149"/>
      <c r="AD29" s="149"/>
      <c r="AE29" s="149"/>
      <c r="AF29" s="149"/>
      <c r="AG29" s="149"/>
      <c r="AH29" s="149"/>
      <c r="AI29" s="151"/>
      <c r="AJ29" s="151"/>
      <c r="AK29" s="151"/>
      <c r="AL29" s="155"/>
      <c r="AM29" s="148">
        <f t="shared" si="10"/>
        <v>1200</v>
      </c>
      <c r="AN29" s="156"/>
      <c r="AO29" s="147" t="s">
        <v>253</v>
      </c>
      <c r="AP29" s="147" t="s">
        <v>256</v>
      </c>
      <c r="AQ29" s="147" t="s">
        <v>35</v>
      </c>
      <c r="AR29" s="147" t="s">
        <v>48</v>
      </c>
      <c r="AS29" s="147" t="s">
        <v>872</v>
      </c>
    </row>
    <row r="30" spans="1:45" ht="17.25" customHeight="1">
      <c r="A30" s="157"/>
      <c r="B30" s="147" t="s">
        <v>253</v>
      </c>
      <c r="C30" s="147" t="s">
        <v>257</v>
      </c>
      <c r="D30" s="147" t="s">
        <v>54</v>
      </c>
      <c r="E30" s="147" t="s">
        <v>53</v>
      </c>
      <c r="F30" s="147" t="s">
        <v>49</v>
      </c>
      <c r="G30" s="148">
        <f t="shared" si="8"/>
        <v>50000</v>
      </c>
      <c r="H30" s="149">
        <v>0</v>
      </c>
      <c r="I30" s="149">
        <v>0</v>
      </c>
      <c r="J30" s="149">
        <v>0</v>
      </c>
      <c r="K30" s="150">
        <f t="shared" si="0"/>
        <v>0</v>
      </c>
      <c r="L30" s="149">
        <v>0</v>
      </c>
      <c r="M30" s="149">
        <v>0</v>
      </c>
      <c r="N30" s="149">
        <v>0</v>
      </c>
      <c r="O30" s="150">
        <f t="shared" si="1"/>
        <v>0</v>
      </c>
      <c r="P30" s="149">
        <v>0</v>
      </c>
      <c r="Q30" s="149">
        <v>0</v>
      </c>
      <c r="R30" s="149">
        <v>50000</v>
      </c>
      <c r="S30" s="150">
        <f t="shared" si="2"/>
        <v>50000</v>
      </c>
      <c r="T30" s="159">
        <v>0</v>
      </c>
      <c r="U30" s="159">
        <v>0</v>
      </c>
      <c r="V30" s="159">
        <v>0</v>
      </c>
      <c r="W30" s="152">
        <f t="shared" si="9"/>
        <v>0</v>
      </c>
      <c r="X30" s="153">
        <f t="shared" si="4"/>
        <v>50000</v>
      </c>
      <c r="Y30" s="162"/>
      <c r="Z30" s="149"/>
      <c r="AA30" s="149"/>
      <c r="AB30" s="149"/>
      <c r="AC30" s="149"/>
      <c r="AD30" s="149"/>
      <c r="AE30" s="149"/>
      <c r="AF30" s="149"/>
      <c r="AG30" s="149"/>
      <c r="AH30" s="149"/>
      <c r="AI30" s="151"/>
      <c r="AJ30" s="151"/>
      <c r="AK30" s="151"/>
      <c r="AL30" s="155">
        <f>SUM(Z30:AK30)</f>
        <v>0</v>
      </c>
      <c r="AM30" s="148">
        <f t="shared" si="10"/>
        <v>50000</v>
      </c>
      <c r="AN30" s="156"/>
      <c r="AO30" s="147" t="s">
        <v>253</v>
      </c>
      <c r="AP30" s="147" t="s">
        <v>257</v>
      </c>
      <c r="AQ30" s="147" t="s">
        <v>54</v>
      </c>
      <c r="AR30" s="147" t="s">
        <v>53</v>
      </c>
      <c r="AS30" s="147" t="s">
        <v>49</v>
      </c>
    </row>
    <row r="31" spans="1:45" ht="17.25" customHeight="1">
      <c r="A31" s="157"/>
      <c r="B31" s="147" t="s">
        <v>253</v>
      </c>
      <c r="C31" s="147" t="s">
        <v>258</v>
      </c>
      <c r="D31" s="147" t="s">
        <v>58</v>
      </c>
      <c r="E31" s="147" t="s">
        <v>59</v>
      </c>
      <c r="F31" s="147" t="s">
        <v>49</v>
      </c>
      <c r="G31" s="148">
        <v>8000</v>
      </c>
      <c r="H31" s="149">
        <v>0</v>
      </c>
      <c r="I31" s="149">
        <v>0</v>
      </c>
      <c r="J31" s="149">
        <v>0</v>
      </c>
      <c r="K31" s="150">
        <f t="shared" si="0"/>
        <v>0</v>
      </c>
      <c r="L31" s="149"/>
      <c r="M31" s="149">
        <v>0</v>
      </c>
      <c r="N31" s="149">
        <v>0</v>
      </c>
      <c r="O31" s="150">
        <f aca="true" t="shared" si="11" ref="O31:O72">SUM(L31:N31)</f>
        <v>0</v>
      </c>
      <c r="P31" s="149">
        <v>0</v>
      </c>
      <c r="Q31" s="149">
        <v>0</v>
      </c>
      <c r="R31" s="149">
        <v>0</v>
      </c>
      <c r="S31" s="150">
        <f t="shared" si="2"/>
        <v>0</v>
      </c>
      <c r="T31" s="159">
        <v>0</v>
      </c>
      <c r="U31" s="159">
        <v>0</v>
      </c>
      <c r="V31" s="159">
        <v>8000</v>
      </c>
      <c r="W31" s="152">
        <f t="shared" si="9"/>
        <v>8000</v>
      </c>
      <c r="X31" s="153">
        <f t="shared" si="4"/>
        <v>8000</v>
      </c>
      <c r="Y31" s="162"/>
      <c r="Z31" s="149"/>
      <c r="AA31" s="149"/>
      <c r="AB31" s="149"/>
      <c r="AC31" s="149"/>
      <c r="AD31" s="149"/>
      <c r="AE31" s="149"/>
      <c r="AF31" s="149"/>
      <c r="AG31" s="149"/>
      <c r="AH31" s="149"/>
      <c r="AI31" s="151"/>
      <c r="AJ31" s="151"/>
      <c r="AK31" s="151"/>
      <c r="AL31" s="155">
        <f>SUM(Z31:AK31)</f>
        <v>0</v>
      </c>
      <c r="AM31" s="148">
        <f>G31</f>
        <v>8000</v>
      </c>
      <c r="AN31" s="156"/>
      <c r="AO31" s="147" t="s">
        <v>253</v>
      </c>
      <c r="AP31" s="147" t="s">
        <v>258</v>
      </c>
      <c r="AQ31" s="147" t="s">
        <v>58</v>
      </c>
      <c r="AR31" s="147" t="s">
        <v>59</v>
      </c>
      <c r="AS31" s="147" t="s">
        <v>49</v>
      </c>
    </row>
    <row r="32" spans="1:45" ht="17.25" customHeight="1">
      <c r="A32" s="157"/>
      <c r="B32" s="147" t="s">
        <v>253</v>
      </c>
      <c r="C32" s="147" t="s">
        <v>259</v>
      </c>
      <c r="D32" s="147" t="s">
        <v>65</v>
      </c>
      <c r="E32" s="147" t="s">
        <v>36</v>
      </c>
      <c r="F32" s="147" t="s">
        <v>37</v>
      </c>
      <c r="G32" s="148">
        <f aca="true" t="shared" si="12" ref="G32:G48">AM32</f>
        <v>12800</v>
      </c>
      <c r="H32" s="149">
        <v>0</v>
      </c>
      <c r="I32" s="149">
        <v>0</v>
      </c>
      <c r="J32" s="149">
        <v>0</v>
      </c>
      <c r="K32" s="150">
        <f t="shared" si="0"/>
        <v>0</v>
      </c>
      <c r="L32" s="149">
        <v>0</v>
      </c>
      <c r="M32" s="149">
        <v>0</v>
      </c>
      <c r="N32" s="149">
        <v>0</v>
      </c>
      <c r="O32" s="150">
        <f t="shared" si="11"/>
        <v>0</v>
      </c>
      <c r="P32" s="149">
        <v>0</v>
      </c>
      <c r="Q32" s="149">
        <v>0</v>
      </c>
      <c r="R32" s="149">
        <v>3200</v>
      </c>
      <c r="S32" s="150">
        <f t="shared" si="2"/>
        <v>3200</v>
      </c>
      <c r="T32" s="159">
        <v>3200</v>
      </c>
      <c r="U32" s="159">
        <v>3200</v>
      </c>
      <c r="V32" s="159">
        <v>3200</v>
      </c>
      <c r="W32" s="152">
        <f t="shared" si="9"/>
        <v>9600</v>
      </c>
      <c r="X32" s="153">
        <f t="shared" si="4"/>
        <v>12800</v>
      </c>
      <c r="Y32" s="162"/>
      <c r="Z32" s="149"/>
      <c r="AA32" s="149">
        <v>6300</v>
      </c>
      <c r="AB32" s="149"/>
      <c r="AC32" s="149"/>
      <c r="AD32" s="149"/>
      <c r="AE32" s="149"/>
      <c r="AF32" s="149"/>
      <c r="AG32" s="149"/>
      <c r="AH32" s="149"/>
      <c r="AI32" s="151"/>
      <c r="AJ32" s="151"/>
      <c r="AK32" s="151"/>
      <c r="AL32" s="155">
        <f>SUM(Z32:AK32)</f>
        <v>6300</v>
      </c>
      <c r="AM32" s="148">
        <f aca="true" t="shared" si="13" ref="AM32:AM48">X32</f>
        <v>12800</v>
      </c>
      <c r="AN32" s="156"/>
      <c r="AO32" s="147" t="s">
        <v>253</v>
      </c>
      <c r="AP32" s="147" t="s">
        <v>259</v>
      </c>
      <c r="AQ32" s="147" t="s">
        <v>65</v>
      </c>
      <c r="AR32" s="147" t="s">
        <v>36</v>
      </c>
      <c r="AS32" s="147" t="s">
        <v>37</v>
      </c>
    </row>
    <row r="33" spans="1:45" ht="17.25" customHeight="1">
      <c r="A33" s="157"/>
      <c r="B33" s="147" t="s">
        <v>253</v>
      </c>
      <c r="C33" s="147" t="s">
        <v>259</v>
      </c>
      <c r="D33" s="147" t="s">
        <v>65</v>
      </c>
      <c r="E33" s="147" t="s">
        <v>36</v>
      </c>
      <c r="F33" s="147" t="s">
        <v>733</v>
      </c>
      <c r="G33" s="148">
        <f t="shared" si="12"/>
        <v>4600</v>
      </c>
      <c r="H33" s="149">
        <v>0</v>
      </c>
      <c r="I33" s="149">
        <v>0</v>
      </c>
      <c r="J33" s="149">
        <v>1150</v>
      </c>
      <c r="K33" s="150">
        <f t="shared" si="0"/>
        <v>1150</v>
      </c>
      <c r="L33" s="149">
        <v>0</v>
      </c>
      <c r="M33" s="149">
        <v>0</v>
      </c>
      <c r="N33" s="149">
        <v>1150</v>
      </c>
      <c r="O33" s="150">
        <f t="shared" si="11"/>
        <v>1150</v>
      </c>
      <c r="P33" s="149">
        <v>0</v>
      </c>
      <c r="Q33" s="149"/>
      <c r="R33" s="149">
        <v>1150</v>
      </c>
      <c r="S33" s="150">
        <f t="shared" si="2"/>
        <v>1150</v>
      </c>
      <c r="T33" s="159">
        <v>0</v>
      </c>
      <c r="U33" s="159">
        <v>0</v>
      </c>
      <c r="V33" s="159">
        <v>1150</v>
      </c>
      <c r="W33" s="152">
        <f t="shared" si="9"/>
        <v>1150</v>
      </c>
      <c r="X33" s="153">
        <f t="shared" si="4"/>
        <v>4600</v>
      </c>
      <c r="Y33" s="162"/>
      <c r="Z33" s="149">
        <v>1000</v>
      </c>
      <c r="AA33" s="149">
        <v>1000</v>
      </c>
      <c r="AB33" s="149"/>
      <c r="AC33" s="149"/>
      <c r="AD33" s="149"/>
      <c r="AE33" s="149"/>
      <c r="AF33" s="149"/>
      <c r="AG33" s="149"/>
      <c r="AH33" s="149"/>
      <c r="AI33" s="151"/>
      <c r="AJ33" s="151"/>
      <c r="AK33" s="151"/>
      <c r="AL33" s="155">
        <f>SUM(Z33:AK33)</f>
        <v>2000</v>
      </c>
      <c r="AM33" s="148">
        <f t="shared" si="13"/>
        <v>4600</v>
      </c>
      <c r="AN33" s="156"/>
      <c r="AO33" s="147" t="s">
        <v>253</v>
      </c>
      <c r="AP33" s="147" t="s">
        <v>259</v>
      </c>
      <c r="AQ33" s="147" t="s">
        <v>65</v>
      </c>
      <c r="AR33" s="147" t="s">
        <v>36</v>
      </c>
      <c r="AS33" s="147" t="s">
        <v>733</v>
      </c>
    </row>
    <row r="34" spans="1:45" ht="17.25" customHeight="1">
      <c r="A34" s="157"/>
      <c r="B34" s="147" t="s">
        <v>253</v>
      </c>
      <c r="C34" s="147" t="s">
        <v>259</v>
      </c>
      <c r="D34" s="147" t="s">
        <v>65</v>
      </c>
      <c r="E34" s="147" t="s">
        <v>36</v>
      </c>
      <c r="F34" s="147" t="s">
        <v>734</v>
      </c>
      <c r="G34" s="148">
        <f t="shared" si="12"/>
        <v>15600</v>
      </c>
      <c r="H34" s="149">
        <v>1200</v>
      </c>
      <c r="I34" s="149">
        <v>2400</v>
      </c>
      <c r="J34" s="149">
        <v>1200</v>
      </c>
      <c r="K34" s="150">
        <f t="shared" si="0"/>
        <v>4800</v>
      </c>
      <c r="L34" s="149">
        <v>1200</v>
      </c>
      <c r="M34" s="149">
        <v>2400</v>
      </c>
      <c r="N34" s="149">
        <v>0</v>
      </c>
      <c r="O34" s="150">
        <f t="shared" si="11"/>
        <v>3600</v>
      </c>
      <c r="P34" s="149">
        <v>2400</v>
      </c>
      <c r="Q34" s="149">
        <v>0</v>
      </c>
      <c r="R34" s="149">
        <v>1200</v>
      </c>
      <c r="S34" s="150">
        <f t="shared" si="2"/>
        <v>3600</v>
      </c>
      <c r="T34" s="159">
        <v>0</v>
      </c>
      <c r="U34" s="159">
        <v>1200</v>
      </c>
      <c r="V34" s="159">
        <v>2400</v>
      </c>
      <c r="W34" s="152">
        <f t="shared" si="9"/>
        <v>3600</v>
      </c>
      <c r="X34" s="153">
        <f t="shared" si="4"/>
        <v>15600</v>
      </c>
      <c r="Y34" s="162"/>
      <c r="Z34" s="149"/>
      <c r="AA34" s="149"/>
      <c r="AB34" s="149"/>
      <c r="AC34" s="149"/>
      <c r="AD34" s="149"/>
      <c r="AE34" s="149"/>
      <c r="AF34" s="149"/>
      <c r="AG34" s="149"/>
      <c r="AH34" s="149"/>
      <c r="AI34" s="151"/>
      <c r="AJ34" s="151"/>
      <c r="AK34" s="151"/>
      <c r="AL34" s="155"/>
      <c r="AM34" s="148">
        <f t="shared" si="13"/>
        <v>15600</v>
      </c>
      <c r="AN34" s="156"/>
      <c r="AO34" s="147" t="s">
        <v>253</v>
      </c>
      <c r="AP34" s="147" t="s">
        <v>259</v>
      </c>
      <c r="AQ34" s="147" t="s">
        <v>65</v>
      </c>
      <c r="AR34" s="147" t="s">
        <v>36</v>
      </c>
      <c r="AS34" s="147" t="s">
        <v>734</v>
      </c>
    </row>
    <row r="35" spans="1:45" ht="17.25" customHeight="1">
      <c r="A35" s="157"/>
      <c r="B35" s="147" t="s">
        <v>253</v>
      </c>
      <c r="C35" s="147" t="s">
        <v>259</v>
      </c>
      <c r="D35" s="147" t="s">
        <v>63</v>
      </c>
      <c r="E35" s="147" t="s">
        <v>36</v>
      </c>
      <c r="F35" s="147" t="s">
        <v>40</v>
      </c>
      <c r="G35" s="148">
        <f t="shared" si="12"/>
        <v>233819.8</v>
      </c>
      <c r="H35" s="149">
        <v>12500</v>
      </c>
      <c r="I35" s="149">
        <v>12500</v>
      </c>
      <c r="J35" s="149">
        <v>46500</v>
      </c>
      <c r="K35" s="150">
        <f t="shared" si="0"/>
        <v>71500</v>
      </c>
      <c r="L35" s="149">
        <v>12500</v>
      </c>
      <c r="M35" s="149">
        <v>32500</v>
      </c>
      <c r="N35" s="149">
        <v>12500</v>
      </c>
      <c r="O35" s="150">
        <f t="shared" si="11"/>
        <v>57500</v>
      </c>
      <c r="P35" s="149">
        <v>33600</v>
      </c>
      <c r="Q35" s="149">
        <v>15500</v>
      </c>
      <c r="R35" s="149">
        <v>15500</v>
      </c>
      <c r="S35" s="150">
        <f t="shared" si="2"/>
        <v>64600</v>
      </c>
      <c r="T35" s="168">
        <v>15219.8</v>
      </c>
      <c r="U35" s="149">
        <v>12500</v>
      </c>
      <c r="V35" s="149">
        <v>12500</v>
      </c>
      <c r="W35" s="295">
        <f t="shared" si="9"/>
        <v>40219.8</v>
      </c>
      <c r="X35" s="163">
        <f t="shared" si="4"/>
        <v>233819.8</v>
      </c>
      <c r="Y35" s="162"/>
      <c r="Z35" s="149">
        <v>15000</v>
      </c>
      <c r="AA35" s="149">
        <v>15000</v>
      </c>
      <c r="AB35" s="149"/>
      <c r="AC35" s="149"/>
      <c r="AD35" s="149"/>
      <c r="AE35" s="149"/>
      <c r="AF35" s="149"/>
      <c r="AG35" s="149"/>
      <c r="AH35" s="149"/>
      <c r="AI35" s="151"/>
      <c r="AJ35" s="164"/>
      <c r="AK35" s="151"/>
      <c r="AL35" s="155">
        <f>SUM(Z35:AK35)</f>
        <v>30000</v>
      </c>
      <c r="AM35" s="148">
        <f t="shared" si="13"/>
        <v>233819.8</v>
      </c>
      <c r="AN35" s="156"/>
      <c r="AO35" s="147" t="s">
        <v>253</v>
      </c>
      <c r="AP35" s="147" t="s">
        <v>259</v>
      </c>
      <c r="AQ35" s="147" t="s">
        <v>63</v>
      </c>
      <c r="AR35" s="147" t="s">
        <v>36</v>
      </c>
      <c r="AS35" s="147" t="s">
        <v>40</v>
      </c>
    </row>
    <row r="36" spans="1:45" ht="17.25" customHeight="1">
      <c r="A36" s="157"/>
      <c r="B36" s="147" t="s">
        <v>253</v>
      </c>
      <c r="C36" s="147" t="s">
        <v>259</v>
      </c>
      <c r="D36" s="147" t="s">
        <v>63</v>
      </c>
      <c r="E36" s="147" t="s">
        <v>36</v>
      </c>
      <c r="F36" s="147" t="s">
        <v>733</v>
      </c>
      <c r="G36" s="148">
        <f t="shared" si="12"/>
        <v>15000</v>
      </c>
      <c r="H36" s="149">
        <v>0</v>
      </c>
      <c r="I36" s="149">
        <v>0</v>
      </c>
      <c r="J36" s="149">
        <v>0</v>
      </c>
      <c r="K36" s="150">
        <f t="shared" si="0"/>
        <v>0</v>
      </c>
      <c r="L36" s="149">
        <v>0</v>
      </c>
      <c r="M36" s="149">
        <v>9000</v>
      </c>
      <c r="N36" s="149">
        <v>0</v>
      </c>
      <c r="O36" s="150">
        <f t="shared" si="11"/>
        <v>9000</v>
      </c>
      <c r="P36" s="149">
        <v>0</v>
      </c>
      <c r="Q36" s="149">
        <v>0</v>
      </c>
      <c r="R36" s="149">
        <v>0</v>
      </c>
      <c r="S36" s="150">
        <f t="shared" si="2"/>
        <v>0</v>
      </c>
      <c r="T36" s="159">
        <v>0</v>
      </c>
      <c r="U36" s="159">
        <v>0</v>
      </c>
      <c r="V36" s="159">
        <v>6000</v>
      </c>
      <c r="W36" s="152">
        <f t="shared" si="9"/>
        <v>6000</v>
      </c>
      <c r="X36" s="153">
        <f t="shared" si="4"/>
        <v>15000</v>
      </c>
      <c r="Y36" s="162"/>
      <c r="Z36" s="149">
        <v>1500</v>
      </c>
      <c r="AA36" s="149"/>
      <c r="AB36" s="149"/>
      <c r="AC36" s="149"/>
      <c r="AD36" s="149"/>
      <c r="AE36" s="149"/>
      <c r="AF36" s="149"/>
      <c r="AG36" s="149"/>
      <c r="AH36" s="149"/>
      <c r="AI36" s="151"/>
      <c r="AJ36" s="151"/>
      <c r="AK36" s="151"/>
      <c r="AL36" s="155">
        <f>SUM(Z36:AK36)</f>
        <v>1500</v>
      </c>
      <c r="AM36" s="148">
        <f t="shared" si="13"/>
        <v>15000</v>
      </c>
      <c r="AN36" s="156"/>
      <c r="AO36" s="147" t="s">
        <v>253</v>
      </c>
      <c r="AP36" s="147" t="s">
        <v>259</v>
      </c>
      <c r="AQ36" s="147" t="s">
        <v>63</v>
      </c>
      <c r="AR36" s="147" t="s">
        <v>36</v>
      </c>
      <c r="AS36" s="147" t="s">
        <v>733</v>
      </c>
    </row>
    <row r="37" spans="1:45" ht="17.25" customHeight="1">
      <c r="A37" s="157"/>
      <c r="B37" s="147" t="s">
        <v>253</v>
      </c>
      <c r="C37" s="147" t="s">
        <v>259</v>
      </c>
      <c r="D37" s="147" t="s">
        <v>63</v>
      </c>
      <c r="E37" s="147" t="s">
        <v>44</v>
      </c>
      <c r="F37" s="147" t="s">
        <v>45</v>
      </c>
      <c r="G37" s="148">
        <f t="shared" si="12"/>
        <v>23693</v>
      </c>
      <c r="H37" s="149">
        <v>23693</v>
      </c>
      <c r="I37" s="149">
        <v>0</v>
      </c>
      <c r="J37" s="149">
        <v>0</v>
      </c>
      <c r="K37" s="150">
        <f t="shared" si="0"/>
        <v>23693</v>
      </c>
      <c r="L37" s="149">
        <v>0</v>
      </c>
      <c r="M37" s="149">
        <v>0</v>
      </c>
      <c r="N37" s="149">
        <v>0</v>
      </c>
      <c r="O37" s="150">
        <f t="shared" si="11"/>
        <v>0</v>
      </c>
      <c r="P37" s="149">
        <v>0</v>
      </c>
      <c r="Q37" s="149">
        <v>0</v>
      </c>
      <c r="R37" s="149">
        <v>0</v>
      </c>
      <c r="S37" s="150">
        <f t="shared" si="2"/>
        <v>0</v>
      </c>
      <c r="T37" s="159">
        <v>0</v>
      </c>
      <c r="U37" s="159">
        <v>0</v>
      </c>
      <c r="V37" s="159">
        <v>0</v>
      </c>
      <c r="W37" s="152">
        <v>0</v>
      </c>
      <c r="X37" s="153">
        <f t="shared" si="4"/>
        <v>23693</v>
      </c>
      <c r="Y37" s="162"/>
      <c r="Z37" s="149">
        <v>15800</v>
      </c>
      <c r="AA37" s="149"/>
      <c r="AB37" s="149"/>
      <c r="AC37" s="149"/>
      <c r="AD37" s="149"/>
      <c r="AE37" s="149"/>
      <c r="AF37" s="149"/>
      <c r="AG37" s="149"/>
      <c r="AH37" s="149"/>
      <c r="AI37" s="151"/>
      <c r="AJ37" s="151"/>
      <c r="AK37" s="151"/>
      <c r="AL37" s="155">
        <f>SUM(Z37:AK37)</f>
        <v>15800</v>
      </c>
      <c r="AM37" s="148">
        <f t="shared" si="13"/>
        <v>23693</v>
      </c>
      <c r="AN37" s="156"/>
      <c r="AO37" s="147" t="s">
        <v>253</v>
      </c>
      <c r="AP37" s="147" t="s">
        <v>259</v>
      </c>
      <c r="AQ37" s="147" t="s">
        <v>63</v>
      </c>
      <c r="AR37" s="147" t="s">
        <v>44</v>
      </c>
      <c r="AS37" s="147" t="s">
        <v>45</v>
      </c>
    </row>
    <row r="38" spans="1:45" ht="17.25" customHeight="1">
      <c r="A38" s="157"/>
      <c r="B38" s="147" t="s">
        <v>253</v>
      </c>
      <c r="C38" s="147" t="s">
        <v>259</v>
      </c>
      <c r="D38" s="147" t="s">
        <v>63</v>
      </c>
      <c r="E38" s="147" t="s">
        <v>48</v>
      </c>
      <c r="F38" s="147" t="s">
        <v>872</v>
      </c>
      <c r="G38" s="148">
        <f t="shared" si="12"/>
        <v>500</v>
      </c>
      <c r="H38" s="149">
        <v>0</v>
      </c>
      <c r="I38" s="149">
        <v>0</v>
      </c>
      <c r="J38" s="149">
        <v>0</v>
      </c>
      <c r="K38" s="150">
        <f t="shared" si="0"/>
        <v>0</v>
      </c>
      <c r="L38" s="149">
        <v>500</v>
      </c>
      <c r="M38" s="149">
        <v>0</v>
      </c>
      <c r="N38" s="149"/>
      <c r="O38" s="150">
        <f t="shared" si="11"/>
        <v>500</v>
      </c>
      <c r="P38" s="149">
        <v>0</v>
      </c>
      <c r="Q38" s="149">
        <v>0</v>
      </c>
      <c r="R38" s="149">
        <v>0</v>
      </c>
      <c r="S38" s="150">
        <f t="shared" si="2"/>
        <v>0</v>
      </c>
      <c r="T38" s="159"/>
      <c r="U38" s="159">
        <v>0</v>
      </c>
      <c r="V38" s="159">
        <v>0</v>
      </c>
      <c r="W38" s="152">
        <f aca="true" t="shared" si="14" ref="W38:W54">SUM(T38:V38)</f>
        <v>0</v>
      </c>
      <c r="X38" s="153">
        <f t="shared" si="4"/>
        <v>500</v>
      </c>
      <c r="Y38" s="153">
        <f aca="true" t="shared" si="15" ref="Y38:AL38">SUM(L38+P38+T38+X38)</f>
        <v>1000</v>
      </c>
      <c r="Z38" s="153">
        <f t="shared" si="15"/>
        <v>1000</v>
      </c>
      <c r="AA38" s="153">
        <f t="shared" si="15"/>
        <v>1000</v>
      </c>
      <c r="AB38" s="153">
        <f t="shared" si="15"/>
        <v>1500</v>
      </c>
      <c r="AC38" s="153">
        <f t="shared" si="15"/>
        <v>2000</v>
      </c>
      <c r="AD38" s="153">
        <f t="shared" si="15"/>
        <v>3000</v>
      </c>
      <c r="AE38" s="153">
        <f t="shared" si="15"/>
        <v>4000</v>
      </c>
      <c r="AF38" s="153">
        <f t="shared" si="15"/>
        <v>5000</v>
      </c>
      <c r="AG38" s="153">
        <f t="shared" si="15"/>
        <v>7000</v>
      </c>
      <c r="AH38" s="153">
        <f t="shared" si="15"/>
        <v>10000</v>
      </c>
      <c r="AI38" s="153">
        <f t="shared" si="15"/>
        <v>14000</v>
      </c>
      <c r="AJ38" s="153">
        <f t="shared" si="15"/>
        <v>19000</v>
      </c>
      <c r="AK38" s="153">
        <f t="shared" si="15"/>
        <v>26000</v>
      </c>
      <c r="AL38" s="153">
        <f t="shared" si="15"/>
        <v>36000</v>
      </c>
      <c r="AM38" s="148">
        <f t="shared" si="13"/>
        <v>500</v>
      </c>
      <c r="AN38" s="156"/>
      <c r="AO38" s="147" t="s">
        <v>253</v>
      </c>
      <c r="AP38" s="147" t="s">
        <v>259</v>
      </c>
      <c r="AQ38" s="147" t="s">
        <v>63</v>
      </c>
      <c r="AR38" s="147" t="s">
        <v>48</v>
      </c>
      <c r="AS38" s="147" t="s">
        <v>872</v>
      </c>
    </row>
    <row r="39" spans="1:45" ht="17.25" customHeight="1">
      <c r="A39" s="157"/>
      <c r="B39" s="147" t="s">
        <v>253</v>
      </c>
      <c r="C39" s="147" t="s">
        <v>259</v>
      </c>
      <c r="D39" s="147" t="s">
        <v>63</v>
      </c>
      <c r="E39" s="147" t="s">
        <v>48</v>
      </c>
      <c r="F39" s="147" t="s">
        <v>873</v>
      </c>
      <c r="G39" s="148">
        <f>AM39</f>
        <v>3500</v>
      </c>
      <c r="H39" s="149">
        <v>0</v>
      </c>
      <c r="I39" s="149">
        <v>0</v>
      </c>
      <c r="J39" s="149">
        <v>0</v>
      </c>
      <c r="K39" s="150">
        <f>H39+I39+J39</f>
        <v>0</v>
      </c>
      <c r="L39" s="149">
        <v>3500</v>
      </c>
      <c r="M39" s="149">
        <v>0</v>
      </c>
      <c r="N39" s="149">
        <v>0</v>
      </c>
      <c r="O39" s="150">
        <f>SUM(L39:N39)</f>
        <v>3500</v>
      </c>
      <c r="P39" s="149">
        <v>0</v>
      </c>
      <c r="Q39" s="149">
        <v>0</v>
      </c>
      <c r="R39" s="149">
        <v>0</v>
      </c>
      <c r="S39" s="150">
        <f>P39+Q39+R39</f>
        <v>0</v>
      </c>
      <c r="T39" s="159"/>
      <c r="U39" s="159">
        <v>0</v>
      </c>
      <c r="V39" s="159">
        <v>0</v>
      </c>
      <c r="W39" s="152">
        <f>SUM(T39:V39)</f>
        <v>0</v>
      </c>
      <c r="X39" s="153">
        <f>SUM(K39+O39+S39+W39)</f>
        <v>3500</v>
      </c>
      <c r="Y39" s="153">
        <f>SUM(L39+P39+T39+X39)</f>
        <v>7000</v>
      </c>
      <c r="Z39" s="153">
        <f>SUM(M39+Q39+U39+Y39)</f>
        <v>7000</v>
      </c>
      <c r="AA39" s="153">
        <f>SUM(N39+R39+V39+Z39)</f>
        <v>7000</v>
      </c>
      <c r="AB39" s="153">
        <f>SUM(O39+S39+W39+AA39)</f>
        <v>10500</v>
      </c>
      <c r="AC39" s="153">
        <f>SUM(P39+T39+X39+AB39)</f>
        <v>14000</v>
      </c>
      <c r="AD39" s="153">
        <f>SUM(Q39+U39+Y39+AC39)</f>
        <v>21000</v>
      </c>
      <c r="AE39" s="153">
        <f>SUM(R39+V39+Z39+AD39)</f>
        <v>28000</v>
      </c>
      <c r="AF39" s="153">
        <f>SUM(S39+W39+AA39+AE39)</f>
        <v>35000</v>
      </c>
      <c r="AG39" s="153">
        <f>SUM(T39+X39+AB39+AF39)</f>
        <v>49000</v>
      </c>
      <c r="AH39" s="153">
        <f>SUM(U39+Y39+AC39+AG39)</f>
        <v>70000</v>
      </c>
      <c r="AI39" s="153">
        <f>SUM(V39+Z39+AD39+AH39)</f>
        <v>98000</v>
      </c>
      <c r="AJ39" s="153">
        <f>SUM(W39+AA39+AE39+AI39)</f>
        <v>133000</v>
      </c>
      <c r="AK39" s="153">
        <f>SUM(X39+AB39+AF39+AJ39)</f>
        <v>182000</v>
      </c>
      <c r="AL39" s="153">
        <f>SUM(Y39+AC39+AG39+AK39)</f>
        <v>252000</v>
      </c>
      <c r="AM39" s="148">
        <f>X39</f>
        <v>3500</v>
      </c>
      <c r="AN39" s="156"/>
      <c r="AO39" s="147" t="s">
        <v>253</v>
      </c>
      <c r="AP39" s="147" t="s">
        <v>259</v>
      </c>
      <c r="AQ39" s="147" t="s">
        <v>63</v>
      </c>
      <c r="AR39" s="147" t="s">
        <v>48</v>
      </c>
      <c r="AS39" s="147" t="s">
        <v>873</v>
      </c>
    </row>
    <row r="40" spans="1:45" ht="15.75" customHeight="1">
      <c r="A40" s="157"/>
      <c r="B40" s="147" t="s">
        <v>253</v>
      </c>
      <c r="C40" s="147" t="s">
        <v>259</v>
      </c>
      <c r="D40" s="147" t="s">
        <v>824</v>
      </c>
      <c r="E40" s="147" t="s">
        <v>47</v>
      </c>
      <c r="F40" s="147" t="s">
        <v>855</v>
      </c>
      <c r="G40" s="148">
        <f t="shared" si="12"/>
        <v>36280.2</v>
      </c>
      <c r="H40" s="168"/>
      <c r="I40" s="168"/>
      <c r="J40" s="168">
        <v>3628.02</v>
      </c>
      <c r="K40" s="405">
        <f>H40+I40+J40</f>
        <v>3628.02</v>
      </c>
      <c r="L40" s="168">
        <v>3628.02</v>
      </c>
      <c r="M40" s="168">
        <v>3628.02</v>
      </c>
      <c r="N40" s="168">
        <v>3628.02</v>
      </c>
      <c r="O40" s="405">
        <f t="shared" si="11"/>
        <v>10884.06</v>
      </c>
      <c r="P40" s="168">
        <v>3628.02</v>
      </c>
      <c r="Q40" s="168">
        <v>3628.02</v>
      </c>
      <c r="R40" s="168">
        <v>3628.02</v>
      </c>
      <c r="S40" s="405">
        <f t="shared" si="2"/>
        <v>10884.06</v>
      </c>
      <c r="T40" s="168">
        <v>3628.02</v>
      </c>
      <c r="U40" s="168">
        <v>3628.02</v>
      </c>
      <c r="V40" s="168">
        <v>3628.02</v>
      </c>
      <c r="W40" s="295">
        <f t="shared" si="14"/>
        <v>10884.06</v>
      </c>
      <c r="X40" s="153">
        <f>W40+S40+O40+K40</f>
        <v>36280.2</v>
      </c>
      <c r="Y40" s="162"/>
      <c r="Z40" s="149"/>
      <c r="AA40" s="149"/>
      <c r="AB40" s="149"/>
      <c r="AC40" s="149"/>
      <c r="AD40" s="149"/>
      <c r="AE40" s="149"/>
      <c r="AF40" s="149"/>
      <c r="AG40" s="149"/>
      <c r="AH40" s="149"/>
      <c r="AI40" s="151"/>
      <c r="AJ40" s="151"/>
      <c r="AK40" s="151"/>
      <c r="AL40" s="155"/>
      <c r="AM40" s="148">
        <f t="shared" si="13"/>
        <v>36280.2</v>
      </c>
      <c r="AN40" s="156"/>
      <c r="AO40" s="147" t="s">
        <v>253</v>
      </c>
      <c r="AP40" s="147" t="s">
        <v>259</v>
      </c>
      <c r="AQ40" s="147" t="s">
        <v>64</v>
      </c>
      <c r="AR40" s="147" t="s">
        <v>47</v>
      </c>
      <c r="AS40" s="147" t="s">
        <v>855</v>
      </c>
    </row>
    <row r="41" spans="1:45" ht="15.75" customHeight="1">
      <c r="A41" s="157"/>
      <c r="B41" s="147" t="s">
        <v>253</v>
      </c>
      <c r="C41" s="147" t="s">
        <v>259</v>
      </c>
      <c r="D41" s="147" t="s">
        <v>64</v>
      </c>
      <c r="E41" s="147" t="s">
        <v>36</v>
      </c>
      <c r="F41" s="147" t="s">
        <v>40</v>
      </c>
      <c r="G41" s="148">
        <f t="shared" si="12"/>
        <v>50000</v>
      </c>
      <c r="H41" s="149">
        <v>0</v>
      </c>
      <c r="I41" s="149">
        <v>0</v>
      </c>
      <c r="J41" s="149"/>
      <c r="K41" s="150">
        <v>0</v>
      </c>
      <c r="L41" s="149">
        <v>0</v>
      </c>
      <c r="M41" s="149">
        <v>0</v>
      </c>
      <c r="N41" s="149">
        <v>0</v>
      </c>
      <c r="O41" s="150">
        <f t="shared" si="11"/>
        <v>0</v>
      </c>
      <c r="P41" s="149">
        <v>0</v>
      </c>
      <c r="Q41" s="149">
        <v>0</v>
      </c>
      <c r="R41" s="149">
        <v>0</v>
      </c>
      <c r="S41" s="150">
        <f t="shared" si="2"/>
        <v>0</v>
      </c>
      <c r="T41" s="159">
        <v>0</v>
      </c>
      <c r="U41" s="159">
        <v>0</v>
      </c>
      <c r="V41" s="159">
        <v>50000</v>
      </c>
      <c r="W41" s="152">
        <f t="shared" si="14"/>
        <v>50000</v>
      </c>
      <c r="X41" s="153">
        <f t="shared" si="4"/>
        <v>50000</v>
      </c>
      <c r="Y41" s="162"/>
      <c r="Z41" s="149"/>
      <c r="AA41" s="149"/>
      <c r="AB41" s="149"/>
      <c r="AC41" s="149"/>
      <c r="AD41" s="149"/>
      <c r="AE41" s="149"/>
      <c r="AF41" s="149"/>
      <c r="AG41" s="149"/>
      <c r="AH41" s="149"/>
      <c r="AI41" s="151"/>
      <c r="AJ41" s="151"/>
      <c r="AK41" s="151"/>
      <c r="AL41" s="155"/>
      <c r="AM41" s="148">
        <f t="shared" si="13"/>
        <v>50000</v>
      </c>
      <c r="AN41" s="156"/>
      <c r="AO41" s="147" t="s">
        <v>253</v>
      </c>
      <c r="AP41" s="147" t="s">
        <v>259</v>
      </c>
      <c r="AQ41" s="147" t="s">
        <v>64</v>
      </c>
      <c r="AR41" s="147" t="s">
        <v>36</v>
      </c>
      <c r="AS41" s="147" t="s">
        <v>40</v>
      </c>
    </row>
    <row r="42" spans="1:45" ht="0.75" customHeight="1" hidden="1">
      <c r="A42" s="157"/>
      <c r="B42" s="147" t="s">
        <v>253</v>
      </c>
      <c r="C42" s="147" t="s">
        <v>259</v>
      </c>
      <c r="D42" s="147" t="s">
        <v>735</v>
      </c>
      <c r="E42" s="147" t="s">
        <v>736</v>
      </c>
      <c r="F42" s="147" t="s">
        <v>49</v>
      </c>
      <c r="G42" s="148">
        <f t="shared" si="12"/>
        <v>0</v>
      </c>
      <c r="H42" s="149">
        <v>0</v>
      </c>
      <c r="I42" s="149">
        <v>0</v>
      </c>
      <c r="J42" s="149">
        <v>0</v>
      </c>
      <c r="K42" s="150">
        <v>0</v>
      </c>
      <c r="L42" s="149">
        <v>0</v>
      </c>
      <c r="M42" s="149">
        <v>0</v>
      </c>
      <c r="N42" s="149">
        <v>0</v>
      </c>
      <c r="O42" s="150">
        <f t="shared" si="11"/>
        <v>0</v>
      </c>
      <c r="P42" s="149">
        <v>0</v>
      </c>
      <c r="Q42" s="149">
        <v>0</v>
      </c>
      <c r="R42" s="149">
        <v>0</v>
      </c>
      <c r="S42" s="150">
        <f t="shared" si="2"/>
        <v>0</v>
      </c>
      <c r="T42" s="159">
        <v>0</v>
      </c>
      <c r="U42" s="159">
        <v>0</v>
      </c>
      <c r="V42" s="159">
        <v>0</v>
      </c>
      <c r="W42" s="152">
        <f t="shared" si="14"/>
        <v>0</v>
      </c>
      <c r="X42" s="153">
        <f t="shared" si="4"/>
        <v>0</v>
      </c>
      <c r="Y42" s="162"/>
      <c r="Z42" s="149"/>
      <c r="AA42" s="149"/>
      <c r="AB42" s="149"/>
      <c r="AC42" s="149"/>
      <c r="AD42" s="149"/>
      <c r="AE42" s="149"/>
      <c r="AF42" s="149"/>
      <c r="AG42" s="149"/>
      <c r="AH42" s="149"/>
      <c r="AI42" s="151"/>
      <c r="AJ42" s="151"/>
      <c r="AK42" s="151"/>
      <c r="AL42" s="155"/>
      <c r="AM42" s="148">
        <f t="shared" si="13"/>
        <v>0</v>
      </c>
      <c r="AN42" s="156"/>
      <c r="AO42" s="147" t="s">
        <v>253</v>
      </c>
      <c r="AP42" s="147" t="s">
        <v>259</v>
      </c>
      <c r="AQ42" s="147" t="s">
        <v>735</v>
      </c>
      <c r="AR42" s="147" t="s">
        <v>736</v>
      </c>
      <c r="AS42" s="147" t="s">
        <v>49</v>
      </c>
    </row>
    <row r="43" spans="1:45" ht="17.25" customHeight="1" hidden="1">
      <c r="A43" s="157"/>
      <c r="B43" s="147" t="s">
        <v>253</v>
      </c>
      <c r="C43" s="147" t="s">
        <v>259</v>
      </c>
      <c r="D43" s="147" t="s">
        <v>735</v>
      </c>
      <c r="E43" s="147" t="s">
        <v>36</v>
      </c>
      <c r="F43" s="147" t="s">
        <v>734</v>
      </c>
      <c r="G43" s="148">
        <f t="shared" si="12"/>
        <v>0</v>
      </c>
      <c r="H43" s="149">
        <v>0</v>
      </c>
      <c r="I43" s="149">
        <v>0</v>
      </c>
      <c r="J43" s="149">
        <v>0</v>
      </c>
      <c r="K43" s="150">
        <v>0</v>
      </c>
      <c r="L43" s="149">
        <v>0</v>
      </c>
      <c r="M43" s="149">
        <v>0</v>
      </c>
      <c r="N43" s="149">
        <v>0</v>
      </c>
      <c r="O43" s="150">
        <f t="shared" si="11"/>
        <v>0</v>
      </c>
      <c r="P43" s="149">
        <v>0</v>
      </c>
      <c r="Q43" s="149">
        <v>0</v>
      </c>
      <c r="R43" s="149">
        <v>0</v>
      </c>
      <c r="S43" s="150">
        <f t="shared" si="2"/>
        <v>0</v>
      </c>
      <c r="T43" s="159">
        <v>0</v>
      </c>
      <c r="U43" s="159">
        <v>0</v>
      </c>
      <c r="V43" s="159">
        <v>0</v>
      </c>
      <c r="W43" s="152">
        <f t="shared" si="14"/>
        <v>0</v>
      </c>
      <c r="X43" s="153">
        <f t="shared" si="4"/>
        <v>0</v>
      </c>
      <c r="Y43" s="162"/>
      <c r="Z43" s="149"/>
      <c r="AA43" s="149"/>
      <c r="AB43" s="149"/>
      <c r="AC43" s="149"/>
      <c r="AD43" s="149"/>
      <c r="AE43" s="149"/>
      <c r="AF43" s="149"/>
      <c r="AG43" s="149"/>
      <c r="AH43" s="149"/>
      <c r="AI43" s="151"/>
      <c r="AJ43" s="151"/>
      <c r="AK43" s="151"/>
      <c r="AL43" s="155"/>
      <c r="AM43" s="148">
        <f t="shared" si="13"/>
        <v>0</v>
      </c>
      <c r="AN43" s="156"/>
      <c r="AO43" s="147" t="s">
        <v>253</v>
      </c>
      <c r="AP43" s="147" t="s">
        <v>259</v>
      </c>
      <c r="AQ43" s="147" t="s">
        <v>735</v>
      </c>
      <c r="AR43" s="147" t="s">
        <v>36</v>
      </c>
      <c r="AS43" s="147" t="s">
        <v>734</v>
      </c>
    </row>
    <row r="44" spans="1:45" ht="17.25" customHeight="1">
      <c r="A44" s="157"/>
      <c r="B44" s="147" t="s">
        <v>253</v>
      </c>
      <c r="C44" s="147" t="s">
        <v>259</v>
      </c>
      <c r="D44" s="160" t="s">
        <v>66</v>
      </c>
      <c r="E44" s="160" t="s">
        <v>36</v>
      </c>
      <c r="F44" s="147" t="s">
        <v>40</v>
      </c>
      <c r="G44" s="148">
        <f t="shared" si="12"/>
        <v>7000</v>
      </c>
      <c r="H44" s="149">
        <v>0</v>
      </c>
      <c r="I44" s="149">
        <v>0</v>
      </c>
      <c r="J44" s="149">
        <v>0</v>
      </c>
      <c r="K44" s="150">
        <f aca="true" t="shared" si="16" ref="K44:K72">H44+I44+J44</f>
        <v>0</v>
      </c>
      <c r="L44" s="149">
        <v>0</v>
      </c>
      <c r="M44" s="149">
        <v>0</v>
      </c>
      <c r="N44" s="149">
        <v>0</v>
      </c>
      <c r="O44" s="150">
        <f t="shared" si="11"/>
        <v>0</v>
      </c>
      <c r="P44" s="149">
        <v>7000</v>
      </c>
      <c r="Q44" s="149">
        <v>0</v>
      </c>
      <c r="R44" s="149">
        <v>0</v>
      </c>
      <c r="S44" s="150">
        <f t="shared" si="2"/>
        <v>7000</v>
      </c>
      <c r="T44" s="159">
        <v>0</v>
      </c>
      <c r="U44" s="159">
        <v>0</v>
      </c>
      <c r="V44" s="159">
        <v>0</v>
      </c>
      <c r="W44" s="152">
        <f t="shared" si="14"/>
        <v>0</v>
      </c>
      <c r="X44" s="153">
        <f t="shared" si="4"/>
        <v>7000</v>
      </c>
      <c r="Y44" s="162"/>
      <c r="Z44" s="149"/>
      <c r="AA44" s="149"/>
      <c r="AB44" s="149"/>
      <c r="AC44" s="149"/>
      <c r="AD44" s="149"/>
      <c r="AE44" s="149"/>
      <c r="AF44" s="149"/>
      <c r="AG44" s="149"/>
      <c r="AH44" s="149"/>
      <c r="AI44" s="151"/>
      <c r="AJ44" s="151"/>
      <c r="AK44" s="151"/>
      <c r="AL44" s="155">
        <f>SUM(Z44:AK44)</f>
        <v>0</v>
      </c>
      <c r="AM44" s="148">
        <f t="shared" si="13"/>
        <v>7000</v>
      </c>
      <c r="AN44" s="156"/>
      <c r="AO44" s="147" t="s">
        <v>253</v>
      </c>
      <c r="AP44" s="147" t="s">
        <v>259</v>
      </c>
      <c r="AQ44" s="160" t="s">
        <v>66</v>
      </c>
      <c r="AR44" s="160" t="s">
        <v>36</v>
      </c>
      <c r="AS44" s="147" t="s">
        <v>40</v>
      </c>
    </row>
    <row r="45" spans="1:45" ht="17.25" customHeight="1">
      <c r="A45" s="157"/>
      <c r="B45" s="147" t="s">
        <v>253</v>
      </c>
      <c r="C45" s="147" t="s">
        <v>259</v>
      </c>
      <c r="D45" s="160" t="s">
        <v>67</v>
      </c>
      <c r="E45" s="160" t="s">
        <v>36</v>
      </c>
      <c r="F45" s="147" t="s">
        <v>40</v>
      </c>
      <c r="G45" s="148">
        <f t="shared" si="12"/>
        <v>20000</v>
      </c>
      <c r="H45" s="149">
        <v>0</v>
      </c>
      <c r="I45" s="149">
        <v>0</v>
      </c>
      <c r="J45" s="149">
        <v>0</v>
      </c>
      <c r="K45" s="150">
        <f t="shared" si="16"/>
        <v>0</v>
      </c>
      <c r="L45" s="149">
        <v>0</v>
      </c>
      <c r="M45" s="149">
        <v>0</v>
      </c>
      <c r="N45" s="149">
        <v>0</v>
      </c>
      <c r="O45" s="150">
        <f t="shared" si="11"/>
        <v>0</v>
      </c>
      <c r="P45" s="149">
        <v>0</v>
      </c>
      <c r="Q45" s="149">
        <v>20000</v>
      </c>
      <c r="R45" s="149">
        <v>0</v>
      </c>
      <c r="S45" s="150">
        <f t="shared" si="2"/>
        <v>20000</v>
      </c>
      <c r="T45" s="159">
        <v>0</v>
      </c>
      <c r="U45" s="159"/>
      <c r="V45" s="159">
        <v>0</v>
      </c>
      <c r="W45" s="152">
        <f t="shared" si="14"/>
        <v>0</v>
      </c>
      <c r="X45" s="153">
        <f t="shared" si="4"/>
        <v>20000</v>
      </c>
      <c r="Y45" s="162"/>
      <c r="Z45" s="149"/>
      <c r="AA45" s="149"/>
      <c r="AB45" s="149"/>
      <c r="AC45" s="149"/>
      <c r="AD45" s="149"/>
      <c r="AE45" s="149"/>
      <c r="AF45" s="149"/>
      <c r="AG45" s="149"/>
      <c r="AH45" s="149"/>
      <c r="AI45" s="151"/>
      <c r="AJ45" s="151"/>
      <c r="AK45" s="151"/>
      <c r="AL45" s="155"/>
      <c r="AM45" s="148">
        <f t="shared" si="13"/>
        <v>20000</v>
      </c>
      <c r="AN45" s="156"/>
      <c r="AO45" s="147" t="s">
        <v>253</v>
      </c>
      <c r="AP45" s="147" t="s">
        <v>259</v>
      </c>
      <c r="AQ45" s="160" t="s">
        <v>67</v>
      </c>
      <c r="AR45" s="160" t="s">
        <v>36</v>
      </c>
      <c r="AS45" s="147" t="s">
        <v>40</v>
      </c>
    </row>
    <row r="46" spans="1:45" ht="17.25" customHeight="1">
      <c r="A46" s="157"/>
      <c r="B46" s="147" t="s">
        <v>253</v>
      </c>
      <c r="C46" s="147" t="s">
        <v>259</v>
      </c>
      <c r="D46" s="160" t="s">
        <v>830</v>
      </c>
      <c r="E46" s="160" t="s">
        <v>36</v>
      </c>
      <c r="F46" s="147" t="s">
        <v>40</v>
      </c>
      <c r="G46" s="148">
        <f t="shared" si="12"/>
        <v>2000</v>
      </c>
      <c r="H46" s="149">
        <v>0</v>
      </c>
      <c r="I46" s="149">
        <v>0</v>
      </c>
      <c r="J46" s="149">
        <v>0</v>
      </c>
      <c r="K46" s="150">
        <f t="shared" si="16"/>
        <v>0</v>
      </c>
      <c r="L46" s="149">
        <v>0</v>
      </c>
      <c r="M46" s="149">
        <v>0</v>
      </c>
      <c r="N46" s="149">
        <v>0</v>
      </c>
      <c r="O46" s="150">
        <f t="shared" si="11"/>
        <v>0</v>
      </c>
      <c r="P46" s="149">
        <v>0</v>
      </c>
      <c r="Q46" s="149">
        <v>2000</v>
      </c>
      <c r="R46" s="149">
        <v>0</v>
      </c>
      <c r="S46" s="150">
        <f t="shared" si="2"/>
        <v>2000</v>
      </c>
      <c r="T46" s="159">
        <v>0</v>
      </c>
      <c r="U46" s="159"/>
      <c r="V46" s="159">
        <v>0</v>
      </c>
      <c r="W46" s="152">
        <f t="shared" si="14"/>
        <v>0</v>
      </c>
      <c r="X46" s="153">
        <f t="shared" si="4"/>
        <v>2000</v>
      </c>
      <c r="Y46" s="162"/>
      <c r="Z46" s="149"/>
      <c r="AA46" s="149"/>
      <c r="AB46" s="149"/>
      <c r="AC46" s="149"/>
      <c r="AD46" s="149"/>
      <c r="AE46" s="149"/>
      <c r="AF46" s="149"/>
      <c r="AG46" s="149"/>
      <c r="AH46" s="149"/>
      <c r="AI46" s="151"/>
      <c r="AJ46" s="151"/>
      <c r="AK46" s="151"/>
      <c r="AL46" s="155"/>
      <c r="AM46" s="148">
        <f t="shared" si="13"/>
        <v>2000</v>
      </c>
      <c r="AN46" s="156"/>
      <c r="AO46" s="147" t="s">
        <v>253</v>
      </c>
      <c r="AP46" s="147" t="s">
        <v>259</v>
      </c>
      <c r="AQ46" s="160" t="s">
        <v>67</v>
      </c>
      <c r="AR46" s="160" t="s">
        <v>36</v>
      </c>
      <c r="AS46" s="147" t="s">
        <v>40</v>
      </c>
    </row>
    <row r="47" spans="1:45" ht="17.25" customHeight="1">
      <c r="A47" s="157"/>
      <c r="B47" s="147" t="s">
        <v>254</v>
      </c>
      <c r="C47" s="147" t="s">
        <v>260</v>
      </c>
      <c r="D47" s="147" t="s">
        <v>71</v>
      </c>
      <c r="E47" s="147" t="s">
        <v>26</v>
      </c>
      <c r="F47" s="147" t="s">
        <v>27</v>
      </c>
      <c r="G47" s="148">
        <f t="shared" si="12"/>
        <v>155529.96</v>
      </c>
      <c r="H47" s="168">
        <v>12960.83</v>
      </c>
      <c r="I47" s="168">
        <v>12960.83</v>
      </c>
      <c r="J47" s="168">
        <v>12960.83</v>
      </c>
      <c r="K47" s="169">
        <f t="shared" si="16"/>
        <v>38882.49</v>
      </c>
      <c r="L47" s="168">
        <v>12960.83</v>
      </c>
      <c r="M47" s="168">
        <v>12960.83</v>
      </c>
      <c r="N47" s="168">
        <v>12960.83</v>
      </c>
      <c r="O47" s="169">
        <f t="shared" si="11"/>
        <v>38882.49</v>
      </c>
      <c r="P47" s="168">
        <v>12960.83</v>
      </c>
      <c r="Q47" s="168">
        <v>12960.83</v>
      </c>
      <c r="R47" s="168">
        <v>12960.83</v>
      </c>
      <c r="S47" s="169">
        <f t="shared" si="2"/>
        <v>38882.49</v>
      </c>
      <c r="T47" s="168">
        <v>12960.83</v>
      </c>
      <c r="U47" s="168">
        <v>12960.83</v>
      </c>
      <c r="V47" s="168">
        <v>12960.83</v>
      </c>
      <c r="W47" s="295">
        <f t="shared" si="14"/>
        <v>38882.49</v>
      </c>
      <c r="X47" s="163">
        <f t="shared" si="4"/>
        <v>155529.96</v>
      </c>
      <c r="Y47" s="351"/>
      <c r="Z47" s="168">
        <v>9800</v>
      </c>
      <c r="AA47" s="168">
        <v>9800</v>
      </c>
      <c r="AB47" s="168"/>
      <c r="AC47" s="168"/>
      <c r="AD47" s="168"/>
      <c r="AE47" s="168"/>
      <c r="AF47" s="168"/>
      <c r="AG47" s="168"/>
      <c r="AH47" s="168"/>
      <c r="AI47" s="168"/>
      <c r="AJ47" s="168"/>
      <c r="AK47" s="164"/>
      <c r="AL47" s="155">
        <f aca="true" t="shared" si="17" ref="AL47:AL54">SUM(Z47:AK47)</f>
        <v>19600</v>
      </c>
      <c r="AM47" s="148">
        <f t="shared" si="13"/>
        <v>155529.96</v>
      </c>
      <c r="AN47" s="156"/>
      <c r="AO47" s="147" t="s">
        <v>254</v>
      </c>
      <c r="AP47" s="147" t="s">
        <v>260</v>
      </c>
      <c r="AQ47" s="147" t="s">
        <v>71</v>
      </c>
      <c r="AR47" s="147" t="s">
        <v>26</v>
      </c>
      <c r="AS47" s="147" t="s">
        <v>27</v>
      </c>
    </row>
    <row r="48" spans="1:45" ht="17.25" customHeight="1">
      <c r="A48" s="157"/>
      <c r="B48" s="147" t="s">
        <v>254</v>
      </c>
      <c r="C48" s="147" t="s">
        <v>260</v>
      </c>
      <c r="D48" s="147" t="s">
        <v>71</v>
      </c>
      <c r="E48" s="147" t="s">
        <v>29</v>
      </c>
      <c r="F48" s="147" t="s">
        <v>30</v>
      </c>
      <c r="G48" s="148">
        <f t="shared" si="12"/>
        <v>46970.04</v>
      </c>
      <c r="H48" s="168">
        <v>3914.17</v>
      </c>
      <c r="I48" s="168">
        <v>3914.17</v>
      </c>
      <c r="J48" s="168">
        <v>3914.17</v>
      </c>
      <c r="K48" s="169">
        <f t="shared" si="16"/>
        <v>11742.51</v>
      </c>
      <c r="L48" s="168">
        <v>3914.17</v>
      </c>
      <c r="M48" s="168">
        <v>3914.17</v>
      </c>
      <c r="N48" s="168">
        <v>3914.17</v>
      </c>
      <c r="O48" s="169">
        <f t="shared" si="11"/>
        <v>11742.51</v>
      </c>
      <c r="P48" s="168">
        <v>3914.17</v>
      </c>
      <c r="Q48" s="168">
        <v>3914.17</v>
      </c>
      <c r="R48" s="168">
        <v>3914.17</v>
      </c>
      <c r="S48" s="169">
        <f t="shared" si="2"/>
        <v>11742.51</v>
      </c>
      <c r="T48" s="168">
        <v>3914.17</v>
      </c>
      <c r="U48" s="168">
        <v>3914.17</v>
      </c>
      <c r="V48" s="168">
        <v>3914.17</v>
      </c>
      <c r="W48" s="295">
        <f t="shared" si="14"/>
        <v>11742.51</v>
      </c>
      <c r="X48" s="163">
        <f t="shared" si="4"/>
        <v>46970.04</v>
      </c>
      <c r="Y48" s="351"/>
      <c r="Z48" s="168">
        <v>2960</v>
      </c>
      <c r="AA48" s="168">
        <v>2960</v>
      </c>
      <c r="AB48" s="168"/>
      <c r="AC48" s="168"/>
      <c r="AD48" s="168"/>
      <c r="AE48" s="168"/>
      <c r="AF48" s="168"/>
      <c r="AG48" s="168"/>
      <c r="AH48" s="168"/>
      <c r="AI48" s="168"/>
      <c r="AJ48" s="168"/>
      <c r="AK48" s="164"/>
      <c r="AL48" s="155">
        <f t="shared" si="17"/>
        <v>5920</v>
      </c>
      <c r="AM48" s="148">
        <f t="shared" si="13"/>
        <v>46970.04</v>
      </c>
      <c r="AN48" s="156"/>
      <c r="AO48" s="147" t="s">
        <v>254</v>
      </c>
      <c r="AP48" s="147" t="s">
        <v>260</v>
      </c>
      <c r="AQ48" s="147" t="s">
        <v>71</v>
      </c>
      <c r="AR48" s="147" t="s">
        <v>29</v>
      </c>
      <c r="AS48" s="147" t="s">
        <v>30</v>
      </c>
    </row>
    <row r="49" spans="1:45" ht="17.25" customHeight="1">
      <c r="A49" s="157"/>
      <c r="B49" s="147" t="s">
        <v>260</v>
      </c>
      <c r="C49" s="147" t="s">
        <v>261</v>
      </c>
      <c r="D49" s="147" t="s">
        <v>75</v>
      </c>
      <c r="E49" s="147" t="s">
        <v>36</v>
      </c>
      <c r="F49" s="147" t="s">
        <v>40</v>
      </c>
      <c r="G49" s="148">
        <f>K49+O49+S49+W49</f>
        <v>10000</v>
      </c>
      <c r="H49" s="149">
        <v>0</v>
      </c>
      <c r="I49" s="149">
        <v>0</v>
      </c>
      <c r="J49" s="149">
        <v>0</v>
      </c>
      <c r="K49" s="150">
        <f t="shared" si="16"/>
        <v>0</v>
      </c>
      <c r="L49" s="149">
        <v>0</v>
      </c>
      <c r="M49" s="149">
        <v>2000</v>
      </c>
      <c r="N49" s="149">
        <v>2000</v>
      </c>
      <c r="O49" s="150">
        <f t="shared" si="11"/>
        <v>4000</v>
      </c>
      <c r="P49" s="149">
        <v>2000</v>
      </c>
      <c r="Q49" s="149">
        <v>2000</v>
      </c>
      <c r="R49" s="149">
        <v>2000</v>
      </c>
      <c r="S49" s="150">
        <f t="shared" si="2"/>
        <v>6000</v>
      </c>
      <c r="T49" s="159">
        <v>0</v>
      </c>
      <c r="U49" s="159">
        <v>0</v>
      </c>
      <c r="V49" s="159">
        <v>0</v>
      </c>
      <c r="W49" s="152">
        <f t="shared" si="14"/>
        <v>0</v>
      </c>
      <c r="X49" s="153">
        <f t="shared" si="4"/>
        <v>10000</v>
      </c>
      <c r="Y49" s="162"/>
      <c r="Z49" s="149"/>
      <c r="AA49" s="149">
        <v>3000</v>
      </c>
      <c r="AB49" s="149"/>
      <c r="AC49" s="149"/>
      <c r="AD49" s="149"/>
      <c r="AE49" s="149"/>
      <c r="AF49" s="149"/>
      <c r="AG49" s="149"/>
      <c r="AH49" s="149"/>
      <c r="AI49" s="151"/>
      <c r="AJ49" s="151"/>
      <c r="AK49" s="151"/>
      <c r="AL49" s="155">
        <f t="shared" si="17"/>
        <v>3000</v>
      </c>
      <c r="AM49" s="148">
        <f>G49</f>
        <v>10000</v>
      </c>
      <c r="AN49" s="156"/>
      <c r="AO49" s="147" t="s">
        <v>260</v>
      </c>
      <c r="AP49" s="147" t="s">
        <v>261</v>
      </c>
      <c r="AQ49" s="147" t="s">
        <v>75</v>
      </c>
      <c r="AR49" s="147" t="s">
        <v>36</v>
      </c>
      <c r="AS49" s="147" t="s">
        <v>40</v>
      </c>
    </row>
    <row r="50" spans="1:45" ht="17.25" customHeight="1">
      <c r="A50" s="157"/>
      <c r="B50" s="147" t="s">
        <v>260</v>
      </c>
      <c r="C50" s="147" t="s">
        <v>262</v>
      </c>
      <c r="D50" s="147" t="s">
        <v>80</v>
      </c>
      <c r="E50" s="147" t="s">
        <v>36</v>
      </c>
      <c r="F50" s="147" t="s">
        <v>40</v>
      </c>
      <c r="G50" s="148">
        <f>K50+O50+S50+W50</f>
        <v>5000</v>
      </c>
      <c r="H50" s="149">
        <v>0</v>
      </c>
      <c r="I50" s="149">
        <v>0</v>
      </c>
      <c r="J50" s="149">
        <v>0</v>
      </c>
      <c r="K50" s="150">
        <f t="shared" si="16"/>
        <v>0</v>
      </c>
      <c r="L50" s="149">
        <v>0</v>
      </c>
      <c r="M50" s="149">
        <v>0</v>
      </c>
      <c r="N50" s="149">
        <v>0</v>
      </c>
      <c r="O50" s="150">
        <f t="shared" si="11"/>
        <v>0</v>
      </c>
      <c r="P50" s="149">
        <v>3000</v>
      </c>
      <c r="Q50" s="149">
        <v>0</v>
      </c>
      <c r="R50" s="149">
        <v>0</v>
      </c>
      <c r="S50" s="150">
        <f t="shared" si="2"/>
        <v>3000</v>
      </c>
      <c r="T50" s="159">
        <v>2000</v>
      </c>
      <c r="U50" s="159">
        <v>0</v>
      </c>
      <c r="V50" s="159">
        <v>0</v>
      </c>
      <c r="W50" s="152">
        <f t="shared" si="14"/>
        <v>2000</v>
      </c>
      <c r="X50" s="153">
        <f t="shared" si="4"/>
        <v>5000</v>
      </c>
      <c r="Y50" s="165"/>
      <c r="Z50" s="149"/>
      <c r="AA50" s="149"/>
      <c r="AB50" s="149"/>
      <c r="AC50" s="149"/>
      <c r="AD50" s="149"/>
      <c r="AE50" s="149"/>
      <c r="AF50" s="149"/>
      <c r="AG50" s="149"/>
      <c r="AH50" s="149"/>
      <c r="AI50" s="151"/>
      <c r="AJ50" s="151"/>
      <c r="AK50" s="151"/>
      <c r="AL50" s="155">
        <f t="shared" si="17"/>
        <v>0</v>
      </c>
      <c r="AM50" s="148">
        <f>G50</f>
        <v>5000</v>
      </c>
      <c r="AN50" s="156"/>
      <c r="AO50" s="147" t="s">
        <v>260</v>
      </c>
      <c r="AP50" s="147" t="s">
        <v>262</v>
      </c>
      <c r="AQ50" s="147" t="s">
        <v>80</v>
      </c>
      <c r="AR50" s="147" t="s">
        <v>36</v>
      </c>
      <c r="AS50" s="147" t="s">
        <v>40</v>
      </c>
    </row>
    <row r="51" spans="1:45" ht="17.25" customHeight="1">
      <c r="A51" s="166"/>
      <c r="B51" s="147" t="s">
        <v>256</v>
      </c>
      <c r="C51" s="147" t="s">
        <v>261</v>
      </c>
      <c r="D51" s="147" t="s">
        <v>83</v>
      </c>
      <c r="E51" s="147" t="s">
        <v>76</v>
      </c>
      <c r="F51" s="147" t="s">
        <v>38</v>
      </c>
      <c r="G51" s="148">
        <f>AM51</f>
        <v>450000</v>
      </c>
      <c r="H51" s="149">
        <v>37500</v>
      </c>
      <c r="I51" s="149">
        <v>37500</v>
      </c>
      <c r="J51" s="149">
        <v>37500</v>
      </c>
      <c r="K51" s="150">
        <f t="shared" si="16"/>
        <v>112500</v>
      </c>
      <c r="L51" s="149">
        <v>37500</v>
      </c>
      <c r="M51" s="149">
        <v>37500</v>
      </c>
      <c r="N51" s="149">
        <v>37500</v>
      </c>
      <c r="O51" s="150">
        <f t="shared" si="11"/>
        <v>112500</v>
      </c>
      <c r="P51" s="149">
        <v>37500</v>
      </c>
      <c r="Q51" s="149">
        <v>37500</v>
      </c>
      <c r="R51" s="149">
        <v>37500</v>
      </c>
      <c r="S51" s="150">
        <f t="shared" si="2"/>
        <v>112500</v>
      </c>
      <c r="T51" s="149">
        <v>37500</v>
      </c>
      <c r="U51" s="149">
        <v>37500</v>
      </c>
      <c r="V51" s="149">
        <v>37500</v>
      </c>
      <c r="W51" s="152">
        <f t="shared" si="14"/>
        <v>112500</v>
      </c>
      <c r="X51" s="163">
        <f t="shared" si="4"/>
        <v>450000</v>
      </c>
      <c r="Y51" s="162"/>
      <c r="Z51" s="149">
        <v>20000</v>
      </c>
      <c r="AA51" s="149">
        <v>20000</v>
      </c>
      <c r="AB51" s="149"/>
      <c r="AC51" s="149"/>
      <c r="AD51" s="149"/>
      <c r="AE51" s="149"/>
      <c r="AF51" s="149"/>
      <c r="AG51" s="149"/>
      <c r="AH51" s="149"/>
      <c r="AI51" s="149"/>
      <c r="AJ51" s="149"/>
      <c r="AK51" s="151"/>
      <c r="AL51" s="155">
        <f t="shared" si="17"/>
        <v>40000</v>
      </c>
      <c r="AM51" s="148">
        <f>X51</f>
        <v>450000</v>
      </c>
      <c r="AN51" s="156"/>
      <c r="AO51" s="147" t="s">
        <v>256</v>
      </c>
      <c r="AP51" s="147" t="s">
        <v>261</v>
      </c>
      <c r="AQ51" s="147" t="s">
        <v>83</v>
      </c>
      <c r="AR51" s="147" t="s">
        <v>76</v>
      </c>
      <c r="AS51" s="147" t="s">
        <v>38</v>
      </c>
    </row>
    <row r="52" spans="1:45" ht="17.25" customHeight="1">
      <c r="A52" s="166"/>
      <c r="B52" s="147" t="s">
        <v>256</v>
      </c>
      <c r="C52" s="147" t="s">
        <v>261</v>
      </c>
      <c r="D52" s="147" t="s">
        <v>83</v>
      </c>
      <c r="E52" s="147" t="s">
        <v>36</v>
      </c>
      <c r="F52" s="147" t="s">
        <v>40</v>
      </c>
      <c r="G52" s="148">
        <f>AM52</f>
        <v>1258841.54</v>
      </c>
      <c r="H52" s="149">
        <v>0</v>
      </c>
      <c r="I52" s="149">
        <v>200000</v>
      </c>
      <c r="J52" s="149">
        <v>250000</v>
      </c>
      <c r="K52" s="150">
        <f t="shared" si="16"/>
        <v>450000</v>
      </c>
      <c r="L52" s="149">
        <v>150000</v>
      </c>
      <c r="M52" s="149">
        <v>150000</v>
      </c>
      <c r="N52" s="149">
        <v>150000</v>
      </c>
      <c r="O52" s="150">
        <f t="shared" si="11"/>
        <v>450000</v>
      </c>
      <c r="P52" s="149">
        <v>50000</v>
      </c>
      <c r="Q52" s="149">
        <v>100000</v>
      </c>
      <c r="R52" s="149">
        <v>100000</v>
      </c>
      <c r="S52" s="150">
        <f t="shared" si="2"/>
        <v>250000</v>
      </c>
      <c r="T52" s="159">
        <v>79800</v>
      </c>
      <c r="U52" s="296">
        <v>29041.54</v>
      </c>
      <c r="V52" s="296">
        <v>0</v>
      </c>
      <c r="W52" s="295">
        <f t="shared" si="14"/>
        <v>108841.54000000001</v>
      </c>
      <c r="X52" s="163">
        <f t="shared" si="4"/>
        <v>1258841.54</v>
      </c>
      <c r="Y52" s="162"/>
      <c r="Z52" s="149">
        <v>61025</v>
      </c>
      <c r="AA52" s="149">
        <v>61025</v>
      </c>
      <c r="AB52" s="149"/>
      <c r="AC52" s="149"/>
      <c r="AD52" s="149"/>
      <c r="AE52" s="149"/>
      <c r="AG52" s="149"/>
      <c r="AH52" s="149"/>
      <c r="AJ52" s="164"/>
      <c r="AK52" s="151"/>
      <c r="AL52" s="155">
        <f t="shared" si="17"/>
        <v>122050</v>
      </c>
      <c r="AM52" s="148">
        <f>X52</f>
        <v>1258841.54</v>
      </c>
      <c r="AN52" s="156"/>
      <c r="AO52" s="147" t="s">
        <v>256</v>
      </c>
      <c r="AP52" s="147" t="s">
        <v>261</v>
      </c>
      <c r="AQ52" s="147" t="s">
        <v>83</v>
      </c>
      <c r="AR52" s="147" t="s">
        <v>36</v>
      </c>
      <c r="AS52" s="147" t="s">
        <v>40</v>
      </c>
    </row>
    <row r="53" spans="1:45" ht="17.25" customHeight="1">
      <c r="A53" s="167"/>
      <c r="B53" s="147" t="s">
        <v>256</v>
      </c>
      <c r="C53" s="147" t="s">
        <v>261</v>
      </c>
      <c r="D53" s="147" t="s">
        <v>85</v>
      </c>
      <c r="E53" s="147" t="s">
        <v>36</v>
      </c>
      <c r="F53" s="147" t="s">
        <v>39</v>
      </c>
      <c r="G53" s="148">
        <f>AM53</f>
        <v>300000</v>
      </c>
      <c r="H53" s="149">
        <v>0</v>
      </c>
      <c r="I53" s="149">
        <v>0</v>
      </c>
      <c r="J53" s="149">
        <v>0</v>
      </c>
      <c r="K53" s="150">
        <f t="shared" si="16"/>
        <v>0</v>
      </c>
      <c r="L53" s="149">
        <v>0</v>
      </c>
      <c r="M53" s="149">
        <v>90000</v>
      </c>
      <c r="N53" s="149">
        <v>90000</v>
      </c>
      <c r="O53" s="150">
        <f t="shared" si="11"/>
        <v>180000</v>
      </c>
      <c r="P53" s="149">
        <v>90000</v>
      </c>
      <c r="Q53" s="149">
        <v>30000</v>
      </c>
      <c r="R53" s="149">
        <v>0</v>
      </c>
      <c r="S53" s="150">
        <f t="shared" si="2"/>
        <v>120000</v>
      </c>
      <c r="T53" s="159">
        <v>0</v>
      </c>
      <c r="U53" s="159">
        <v>0</v>
      </c>
      <c r="V53" s="159">
        <v>0</v>
      </c>
      <c r="W53" s="152">
        <f t="shared" si="14"/>
        <v>0</v>
      </c>
      <c r="X53" s="163">
        <f t="shared" si="4"/>
        <v>300000</v>
      </c>
      <c r="Y53" s="162"/>
      <c r="Z53" s="149">
        <v>10000</v>
      </c>
      <c r="AA53" s="149">
        <v>10000</v>
      </c>
      <c r="AB53" s="149"/>
      <c r="AC53" s="149"/>
      <c r="AD53" s="149"/>
      <c r="AE53" s="149"/>
      <c r="AF53" s="149"/>
      <c r="AG53" s="149"/>
      <c r="AH53" s="149"/>
      <c r="AI53" s="151"/>
      <c r="AJ53" s="151"/>
      <c r="AK53" s="151"/>
      <c r="AL53" s="155">
        <f t="shared" si="17"/>
        <v>20000</v>
      </c>
      <c r="AM53" s="148">
        <f>X53</f>
        <v>300000</v>
      </c>
      <c r="AN53" s="156"/>
      <c r="AO53" s="147" t="s">
        <v>256</v>
      </c>
      <c r="AP53" s="147" t="s">
        <v>261</v>
      </c>
      <c r="AQ53" s="147" t="s">
        <v>85</v>
      </c>
      <c r="AR53" s="147" t="s">
        <v>36</v>
      </c>
      <c r="AS53" s="147" t="s">
        <v>39</v>
      </c>
    </row>
    <row r="54" spans="1:45" ht="17.25" customHeight="1">
      <c r="A54" s="167"/>
      <c r="B54" s="147" t="s">
        <v>256</v>
      </c>
      <c r="C54" s="147" t="s">
        <v>263</v>
      </c>
      <c r="D54" s="147" t="s">
        <v>89</v>
      </c>
      <c r="E54" s="147" t="s">
        <v>36</v>
      </c>
      <c r="F54" s="147" t="s">
        <v>40</v>
      </c>
      <c r="G54" s="148">
        <f>AM54</f>
        <v>40000</v>
      </c>
      <c r="H54" s="149">
        <v>0</v>
      </c>
      <c r="I54" s="149">
        <v>0</v>
      </c>
      <c r="J54" s="149">
        <v>0</v>
      </c>
      <c r="K54" s="150">
        <f t="shared" si="16"/>
        <v>0</v>
      </c>
      <c r="L54" s="149">
        <v>0</v>
      </c>
      <c r="M54" s="149">
        <v>0</v>
      </c>
      <c r="N54" s="149">
        <v>10000</v>
      </c>
      <c r="O54" s="150">
        <f t="shared" si="11"/>
        <v>10000</v>
      </c>
      <c r="P54" s="149">
        <v>0</v>
      </c>
      <c r="Q54" s="149">
        <v>5000</v>
      </c>
      <c r="R54" s="149">
        <v>10000</v>
      </c>
      <c r="S54" s="150">
        <f t="shared" si="2"/>
        <v>15000</v>
      </c>
      <c r="T54" s="159">
        <v>15000</v>
      </c>
      <c r="U54" s="159">
        <v>0</v>
      </c>
      <c r="V54" s="159">
        <v>0</v>
      </c>
      <c r="W54" s="152">
        <f t="shared" si="14"/>
        <v>15000</v>
      </c>
      <c r="X54" s="153">
        <f t="shared" si="4"/>
        <v>40000</v>
      </c>
      <c r="Y54" s="162"/>
      <c r="Z54" s="149"/>
      <c r="AA54" s="149">
        <v>50000</v>
      </c>
      <c r="AB54" s="149"/>
      <c r="AC54" s="149"/>
      <c r="AD54" s="149"/>
      <c r="AE54" s="149"/>
      <c r="AF54" s="149"/>
      <c r="AG54" s="149"/>
      <c r="AH54" s="149"/>
      <c r="AI54" s="151"/>
      <c r="AJ54" s="151"/>
      <c r="AK54" s="151"/>
      <c r="AL54" s="155">
        <f t="shared" si="17"/>
        <v>50000</v>
      </c>
      <c r="AM54" s="148">
        <f>X54</f>
        <v>40000</v>
      </c>
      <c r="AN54" s="156"/>
      <c r="AO54" s="147" t="s">
        <v>256</v>
      </c>
      <c r="AP54" s="147" t="s">
        <v>263</v>
      </c>
      <c r="AQ54" s="147" t="s">
        <v>89</v>
      </c>
      <c r="AR54" s="147" t="s">
        <v>36</v>
      </c>
      <c r="AS54" s="147" t="s">
        <v>40</v>
      </c>
    </row>
    <row r="55" spans="1:45" ht="17.25" customHeight="1">
      <c r="A55" s="167"/>
      <c r="B55" s="147" t="s">
        <v>256</v>
      </c>
      <c r="C55" s="147" t="s">
        <v>263</v>
      </c>
      <c r="D55" s="147" t="s">
        <v>90</v>
      </c>
      <c r="E55" s="147" t="s">
        <v>36</v>
      </c>
      <c r="F55" s="147" t="s">
        <v>40</v>
      </c>
      <c r="G55" s="148">
        <f>AM55</f>
        <v>2000</v>
      </c>
      <c r="H55" s="149">
        <v>0</v>
      </c>
      <c r="I55" s="149">
        <v>0</v>
      </c>
      <c r="J55" s="149">
        <v>0</v>
      </c>
      <c r="K55" s="150">
        <f t="shared" si="16"/>
        <v>0</v>
      </c>
      <c r="L55" s="149">
        <v>0</v>
      </c>
      <c r="M55" s="149">
        <v>0</v>
      </c>
      <c r="N55" s="149">
        <v>2000</v>
      </c>
      <c r="O55" s="150">
        <f t="shared" si="11"/>
        <v>2000</v>
      </c>
      <c r="P55" s="149">
        <v>0</v>
      </c>
      <c r="Q55" s="149">
        <v>0</v>
      </c>
      <c r="R55" s="149">
        <v>0</v>
      </c>
      <c r="S55" s="150">
        <v>0</v>
      </c>
      <c r="T55" s="159">
        <v>0</v>
      </c>
      <c r="U55" s="159">
        <v>0</v>
      </c>
      <c r="V55" s="159">
        <v>0</v>
      </c>
      <c r="W55" s="152">
        <v>0</v>
      </c>
      <c r="X55" s="153">
        <f t="shared" si="4"/>
        <v>2000</v>
      </c>
      <c r="Y55" s="162"/>
      <c r="Z55" s="149"/>
      <c r="AA55" s="149"/>
      <c r="AB55" s="149"/>
      <c r="AC55" s="149"/>
      <c r="AD55" s="149"/>
      <c r="AE55" s="149"/>
      <c r="AF55" s="149"/>
      <c r="AG55" s="149"/>
      <c r="AH55" s="149"/>
      <c r="AI55" s="151"/>
      <c r="AJ55" s="151"/>
      <c r="AK55" s="151"/>
      <c r="AL55" s="155"/>
      <c r="AM55" s="148">
        <f>X55</f>
        <v>2000</v>
      </c>
      <c r="AN55" s="156"/>
      <c r="AO55" s="147" t="s">
        <v>256</v>
      </c>
      <c r="AP55" s="147" t="s">
        <v>263</v>
      </c>
      <c r="AQ55" s="147" t="s">
        <v>90</v>
      </c>
      <c r="AR55" s="147" t="s">
        <v>36</v>
      </c>
      <c r="AS55" s="147" t="s">
        <v>40</v>
      </c>
    </row>
    <row r="56" spans="1:45" ht="17.25" customHeight="1">
      <c r="A56" s="167"/>
      <c r="B56" s="147" t="s">
        <v>264</v>
      </c>
      <c r="C56" s="147" t="s">
        <v>254</v>
      </c>
      <c r="D56" s="147" t="s">
        <v>92</v>
      </c>
      <c r="E56" s="147" t="s">
        <v>36</v>
      </c>
      <c r="F56" s="147" t="s">
        <v>38</v>
      </c>
      <c r="G56" s="148">
        <f aca="true" t="shared" si="18" ref="G56:G67">X56</f>
        <v>200000</v>
      </c>
      <c r="H56" s="149">
        <v>16650</v>
      </c>
      <c r="I56" s="149">
        <v>16650</v>
      </c>
      <c r="J56" s="149">
        <v>16700</v>
      </c>
      <c r="K56" s="150">
        <f t="shared" si="16"/>
        <v>50000</v>
      </c>
      <c r="L56" s="149">
        <v>16650</v>
      </c>
      <c r="M56" s="149">
        <v>16650</v>
      </c>
      <c r="N56" s="149">
        <v>16700</v>
      </c>
      <c r="O56" s="150">
        <f t="shared" si="11"/>
        <v>50000</v>
      </c>
      <c r="P56" s="149">
        <v>16650</v>
      </c>
      <c r="Q56" s="149">
        <v>16650</v>
      </c>
      <c r="R56" s="149">
        <v>16700</v>
      </c>
      <c r="S56" s="150">
        <f aca="true" t="shared" si="19" ref="S56:S72">P56+Q56+R56</f>
        <v>50000</v>
      </c>
      <c r="T56" s="149">
        <v>16650</v>
      </c>
      <c r="U56" s="149">
        <v>16650</v>
      </c>
      <c r="V56" s="149">
        <v>16700</v>
      </c>
      <c r="W56" s="152">
        <f aca="true" t="shared" si="20" ref="W56:W72">SUM(T56:V56)</f>
        <v>50000</v>
      </c>
      <c r="X56" s="153">
        <f t="shared" si="4"/>
        <v>200000</v>
      </c>
      <c r="Y56" s="162"/>
      <c r="Z56" s="149">
        <v>3500</v>
      </c>
      <c r="AA56" s="149">
        <v>3500</v>
      </c>
      <c r="AB56" s="149"/>
      <c r="AC56" s="149"/>
      <c r="AD56" s="149"/>
      <c r="AE56" s="149"/>
      <c r="AF56" s="149"/>
      <c r="AG56" s="149"/>
      <c r="AH56" s="149"/>
      <c r="AI56" s="151"/>
      <c r="AJ56" s="151"/>
      <c r="AK56" s="151"/>
      <c r="AL56" s="155">
        <f>SUM(Z56:AK56)</f>
        <v>7000</v>
      </c>
      <c r="AM56" s="148">
        <f>G56</f>
        <v>200000</v>
      </c>
      <c r="AN56" s="156"/>
      <c r="AO56" s="147" t="s">
        <v>264</v>
      </c>
      <c r="AP56" s="147" t="s">
        <v>254</v>
      </c>
      <c r="AQ56" s="147" t="s">
        <v>92</v>
      </c>
      <c r="AR56" s="147" t="s">
        <v>36</v>
      </c>
      <c r="AS56" s="147" t="s">
        <v>38</v>
      </c>
    </row>
    <row r="57" spans="1:45" ht="17.25" customHeight="1">
      <c r="A57" s="167"/>
      <c r="B57" s="147" t="s">
        <v>264</v>
      </c>
      <c r="C57" s="147" t="s">
        <v>254</v>
      </c>
      <c r="D57" s="147" t="s">
        <v>92</v>
      </c>
      <c r="E57" s="147" t="s">
        <v>36</v>
      </c>
      <c r="F57" s="147" t="s">
        <v>39</v>
      </c>
      <c r="G57" s="148">
        <f t="shared" si="18"/>
        <v>25000</v>
      </c>
      <c r="H57" s="149">
        <v>2080</v>
      </c>
      <c r="I57" s="149">
        <v>2085</v>
      </c>
      <c r="J57" s="149">
        <v>2085</v>
      </c>
      <c r="K57" s="150">
        <f t="shared" si="16"/>
        <v>6250</v>
      </c>
      <c r="L57" s="149">
        <v>2080</v>
      </c>
      <c r="M57" s="149">
        <v>2085</v>
      </c>
      <c r="N57" s="149">
        <v>2085</v>
      </c>
      <c r="O57" s="150">
        <f t="shared" si="11"/>
        <v>6250</v>
      </c>
      <c r="P57" s="149">
        <v>2080</v>
      </c>
      <c r="Q57" s="149">
        <v>2085</v>
      </c>
      <c r="R57" s="149">
        <v>2085</v>
      </c>
      <c r="S57" s="150">
        <f t="shared" si="19"/>
        <v>6250</v>
      </c>
      <c r="T57" s="149">
        <v>2085</v>
      </c>
      <c r="U57" s="149">
        <v>2085</v>
      </c>
      <c r="V57" s="149">
        <v>2080</v>
      </c>
      <c r="W57" s="152">
        <f t="shared" si="20"/>
        <v>6250</v>
      </c>
      <c r="X57" s="153">
        <f t="shared" si="4"/>
        <v>25000</v>
      </c>
      <c r="Y57" s="162"/>
      <c r="Z57" s="149">
        <v>2000</v>
      </c>
      <c r="AA57" s="149"/>
      <c r="AB57" s="149"/>
      <c r="AC57" s="149"/>
      <c r="AD57" s="149"/>
      <c r="AE57" s="149"/>
      <c r="AF57" s="149"/>
      <c r="AG57" s="149"/>
      <c r="AH57" s="149"/>
      <c r="AI57" s="151"/>
      <c r="AJ57" s="151"/>
      <c r="AK57" s="151"/>
      <c r="AL57" s="155">
        <f>SUM(Z57:AK57)</f>
        <v>2000</v>
      </c>
      <c r="AM57" s="148">
        <f>X57</f>
        <v>25000</v>
      </c>
      <c r="AN57" s="156"/>
      <c r="AO57" s="147" t="s">
        <v>264</v>
      </c>
      <c r="AP57" s="147" t="s">
        <v>254</v>
      </c>
      <c r="AQ57" s="147" t="s">
        <v>92</v>
      </c>
      <c r="AR57" s="147" t="s">
        <v>36</v>
      </c>
      <c r="AS57" s="147" t="s">
        <v>39</v>
      </c>
    </row>
    <row r="58" spans="1:45" ht="17.25" customHeight="1">
      <c r="A58" s="167"/>
      <c r="B58" s="147" t="s">
        <v>264</v>
      </c>
      <c r="C58" s="147" t="s">
        <v>254</v>
      </c>
      <c r="D58" s="147" t="s">
        <v>92</v>
      </c>
      <c r="E58" s="147" t="s">
        <v>76</v>
      </c>
      <c r="F58" s="147" t="s">
        <v>40</v>
      </c>
      <c r="G58" s="148">
        <f t="shared" si="18"/>
        <v>90000</v>
      </c>
      <c r="H58" s="149">
        <v>90000</v>
      </c>
      <c r="I58" s="149"/>
      <c r="J58" s="149"/>
      <c r="K58" s="150">
        <f t="shared" si="16"/>
        <v>90000</v>
      </c>
      <c r="L58" s="149"/>
      <c r="M58" s="149"/>
      <c r="N58" s="149"/>
      <c r="O58" s="150">
        <f t="shared" si="11"/>
        <v>0</v>
      </c>
      <c r="P58" s="149"/>
      <c r="Q58" s="149"/>
      <c r="R58" s="149"/>
      <c r="S58" s="150">
        <f t="shared" si="19"/>
        <v>0</v>
      </c>
      <c r="T58" s="149"/>
      <c r="U58" s="149"/>
      <c r="V58" s="149"/>
      <c r="W58" s="152">
        <f t="shared" si="20"/>
        <v>0</v>
      </c>
      <c r="X58" s="153">
        <f t="shared" si="4"/>
        <v>90000</v>
      </c>
      <c r="Y58" s="162"/>
      <c r="Z58" s="149">
        <v>2000</v>
      </c>
      <c r="AA58" s="149"/>
      <c r="AB58" s="149"/>
      <c r="AC58" s="149"/>
      <c r="AD58" s="149"/>
      <c r="AE58" s="149"/>
      <c r="AF58" s="149"/>
      <c r="AG58" s="149"/>
      <c r="AH58" s="149"/>
      <c r="AI58" s="151"/>
      <c r="AJ58" s="151"/>
      <c r="AK58" s="151"/>
      <c r="AL58" s="155">
        <f>SUM(Z58:AK58)</f>
        <v>2000</v>
      </c>
      <c r="AM58" s="148">
        <f>X58</f>
        <v>90000</v>
      </c>
      <c r="AN58" s="156"/>
      <c r="AO58" s="147" t="s">
        <v>264</v>
      </c>
      <c r="AP58" s="147" t="s">
        <v>254</v>
      </c>
      <c r="AQ58" s="147" t="s">
        <v>92</v>
      </c>
      <c r="AR58" s="147" t="s">
        <v>36</v>
      </c>
      <c r="AS58" s="147" t="s">
        <v>39</v>
      </c>
    </row>
    <row r="59" spans="1:45" ht="16.5" customHeight="1">
      <c r="A59" s="167"/>
      <c r="B59" s="147" t="s">
        <v>264</v>
      </c>
      <c r="C59" s="147" t="s">
        <v>254</v>
      </c>
      <c r="D59" s="147" t="s">
        <v>93</v>
      </c>
      <c r="E59" s="147" t="s">
        <v>36</v>
      </c>
      <c r="F59" s="147" t="s">
        <v>40</v>
      </c>
      <c r="G59" s="148">
        <f t="shared" si="18"/>
        <v>15000</v>
      </c>
      <c r="H59" s="149">
        <v>0</v>
      </c>
      <c r="I59" s="149">
        <v>0</v>
      </c>
      <c r="J59" s="149">
        <v>0</v>
      </c>
      <c r="K59" s="150">
        <f t="shared" si="16"/>
        <v>0</v>
      </c>
      <c r="L59" s="149">
        <v>0</v>
      </c>
      <c r="M59" s="149">
        <v>0</v>
      </c>
      <c r="N59" s="149">
        <v>0</v>
      </c>
      <c r="O59" s="150">
        <f t="shared" si="11"/>
        <v>0</v>
      </c>
      <c r="P59" s="149">
        <v>0</v>
      </c>
      <c r="Q59" s="149">
        <v>15000</v>
      </c>
      <c r="R59" s="149">
        <v>0</v>
      </c>
      <c r="S59" s="150">
        <f t="shared" si="19"/>
        <v>15000</v>
      </c>
      <c r="T59" s="159">
        <v>0</v>
      </c>
      <c r="U59" s="159">
        <v>0</v>
      </c>
      <c r="V59" s="159">
        <v>0</v>
      </c>
      <c r="W59" s="152">
        <f t="shared" si="20"/>
        <v>0</v>
      </c>
      <c r="X59" s="153">
        <f t="shared" si="4"/>
        <v>15000</v>
      </c>
      <c r="Y59" s="162"/>
      <c r="Z59" s="149">
        <v>1000</v>
      </c>
      <c r="AA59" s="149">
        <v>1000</v>
      </c>
      <c r="AB59" s="149"/>
      <c r="AC59" s="149"/>
      <c r="AD59" s="149"/>
      <c r="AE59" s="149"/>
      <c r="AF59" s="149"/>
      <c r="AG59" s="149"/>
      <c r="AH59" s="149"/>
      <c r="AI59" s="151"/>
      <c r="AJ59" s="151"/>
      <c r="AK59" s="151"/>
      <c r="AL59" s="155">
        <f>SUM(Z59:AK59)</f>
        <v>2000</v>
      </c>
      <c r="AM59" s="148">
        <f>G59</f>
        <v>15000</v>
      </c>
      <c r="AN59" s="156"/>
      <c r="AO59" s="147" t="s">
        <v>264</v>
      </c>
      <c r="AP59" s="147" t="s">
        <v>254</v>
      </c>
      <c r="AQ59" s="147" t="s">
        <v>92</v>
      </c>
      <c r="AR59" s="147" t="s">
        <v>36</v>
      </c>
      <c r="AS59" s="147" t="s">
        <v>40</v>
      </c>
    </row>
    <row r="60" spans="1:45" ht="17.25" customHeight="1" hidden="1">
      <c r="A60" s="167"/>
      <c r="B60" s="147" t="s">
        <v>264</v>
      </c>
      <c r="C60" s="147" t="s">
        <v>260</v>
      </c>
      <c r="D60" s="147" t="s">
        <v>96</v>
      </c>
      <c r="E60" s="147" t="s">
        <v>36</v>
      </c>
      <c r="F60" s="147" t="s">
        <v>43</v>
      </c>
      <c r="G60" s="148">
        <f t="shared" si="18"/>
        <v>0</v>
      </c>
      <c r="H60" s="149">
        <v>0</v>
      </c>
      <c r="I60" s="149">
        <v>0</v>
      </c>
      <c r="J60" s="149">
        <v>0</v>
      </c>
      <c r="K60" s="150">
        <f t="shared" si="16"/>
        <v>0</v>
      </c>
      <c r="L60" s="149">
        <v>0</v>
      </c>
      <c r="M60" s="149">
        <v>0</v>
      </c>
      <c r="N60" s="149">
        <v>0</v>
      </c>
      <c r="O60" s="150">
        <f t="shared" si="11"/>
        <v>0</v>
      </c>
      <c r="P60" s="149">
        <v>0</v>
      </c>
      <c r="Q60" s="149">
        <v>0</v>
      </c>
      <c r="R60" s="149">
        <v>0</v>
      </c>
      <c r="S60" s="150">
        <f t="shared" si="19"/>
        <v>0</v>
      </c>
      <c r="T60" s="159">
        <v>0</v>
      </c>
      <c r="U60" s="159">
        <v>0</v>
      </c>
      <c r="V60" s="159">
        <v>0</v>
      </c>
      <c r="W60" s="152">
        <f t="shared" si="20"/>
        <v>0</v>
      </c>
      <c r="X60" s="153">
        <f t="shared" si="4"/>
        <v>0</v>
      </c>
      <c r="Y60" s="162"/>
      <c r="Z60" s="149"/>
      <c r="AA60" s="149"/>
      <c r="AB60" s="149"/>
      <c r="AC60" s="149"/>
      <c r="AD60" s="149"/>
      <c r="AE60" s="149"/>
      <c r="AF60" s="149"/>
      <c r="AG60" s="149"/>
      <c r="AH60" s="149"/>
      <c r="AI60" s="151"/>
      <c r="AJ60" s="151"/>
      <c r="AK60" s="151"/>
      <c r="AL60" s="155"/>
      <c r="AM60" s="148">
        <f>G60</f>
        <v>0</v>
      </c>
      <c r="AN60" s="156"/>
      <c r="AO60" s="147" t="s">
        <v>264</v>
      </c>
      <c r="AP60" s="147" t="s">
        <v>260</v>
      </c>
      <c r="AQ60" s="147" t="s">
        <v>96</v>
      </c>
      <c r="AR60" s="147" t="s">
        <v>36</v>
      </c>
      <c r="AS60" s="147" t="s">
        <v>43</v>
      </c>
    </row>
    <row r="61" spans="1:45" ht="1.5" customHeight="1" hidden="1">
      <c r="A61" s="167"/>
      <c r="B61" s="147" t="s">
        <v>264</v>
      </c>
      <c r="C61" s="147" t="s">
        <v>260</v>
      </c>
      <c r="D61" s="147" t="s">
        <v>96</v>
      </c>
      <c r="E61" s="147" t="s">
        <v>36</v>
      </c>
      <c r="F61" s="147" t="s">
        <v>41</v>
      </c>
      <c r="G61" s="148">
        <f t="shared" si="18"/>
        <v>0</v>
      </c>
      <c r="H61" s="149">
        <v>0</v>
      </c>
      <c r="I61" s="149">
        <v>0</v>
      </c>
      <c r="J61" s="149"/>
      <c r="K61" s="150">
        <f t="shared" si="16"/>
        <v>0</v>
      </c>
      <c r="L61" s="149">
        <v>0</v>
      </c>
      <c r="M61" s="149">
        <v>0</v>
      </c>
      <c r="N61" s="149">
        <v>0</v>
      </c>
      <c r="O61" s="150">
        <f t="shared" si="11"/>
        <v>0</v>
      </c>
      <c r="P61" s="149">
        <v>0</v>
      </c>
      <c r="Q61" s="149">
        <v>0</v>
      </c>
      <c r="R61" s="149">
        <v>0</v>
      </c>
      <c r="S61" s="150">
        <f t="shared" si="19"/>
        <v>0</v>
      </c>
      <c r="T61" s="159">
        <v>0</v>
      </c>
      <c r="U61" s="159">
        <v>0</v>
      </c>
      <c r="V61" s="159">
        <v>0</v>
      </c>
      <c r="W61" s="152">
        <f t="shared" si="20"/>
        <v>0</v>
      </c>
      <c r="X61" s="153">
        <f t="shared" si="4"/>
        <v>0</v>
      </c>
      <c r="Y61" s="162"/>
      <c r="Z61" s="149"/>
      <c r="AA61" s="149"/>
      <c r="AB61" s="149"/>
      <c r="AC61" s="149"/>
      <c r="AD61" s="149"/>
      <c r="AE61" s="149"/>
      <c r="AF61" s="149"/>
      <c r="AG61" s="149"/>
      <c r="AH61" s="149"/>
      <c r="AI61" s="151"/>
      <c r="AJ61" s="151"/>
      <c r="AK61" s="151"/>
      <c r="AL61" s="155">
        <f aca="true" t="shared" si="21" ref="AL61:AL73">SUM(Z61:AK61)</f>
        <v>0</v>
      </c>
      <c r="AM61" s="148">
        <f>G61</f>
        <v>0</v>
      </c>
      <c r="AN61" s="156"/>
      <c r="AO61" s="147" t="s">
        <v>264</v>
      </c>
      <c r="AP61" s="147" t="s">
        <v>260</v>
      </c>
      <c r="AQ61" s="147" t="s">
        <v>96</v>
      </c>
      <c r="AR61" s="147" t="s">
        <v>36</v>
      </c>
      <c r="AS61" s="147" t="s">
        <v>41</v>
      </c>
    </row>
    <row r="62" spans="1:45" ht="17.25" customHeight="1" hidden="1">
      <c r="A62" s="167"/>
      <c r="B62" s="147" t="s">
        <v>264</v>
      </c>
      <c r="C62" s="147" t="s">
        <v>260</v>
      </c>
      <c r="D62" s="147" t="s">
        <v>97</v>
      </c>
      <c r="E62" s="147" t="s">
        <v>36</v>
      </c>
      <c r="F62" s="147" t="s">
        <v>98</v>
      </c>
      <c r="G62" s="148">
        <f t="shared" si="18"/>
        <v>0</v>
      </c>
      <c r="H62" s="149">
        <v>0</v>
      </c>
      <c r="I62" s="149">
        <v>0</v>
      </c>
      <c r="J62" s="149">
        <v>0</v>
      </c>
      <c r="K62" s="150">
        <f t="shared" si="16"/>
        <v>0</v>
      </c>
      <c r="L62" s="149">
        <v>0</v>
      </c>
      <c r="M62" s="149">
        <v>0</v>
      </c>
      <c r="N62" s="149"/>
      <c r="O62" s="150">
        <f t="shared" si="11"/>
        <v>0</v>
      </c>
      <c r="P62" s="149">
        <v>0</v>
      </c>
      <c r="Q62" s="149"/>
      <c r="R62" s="149">
        <v>0</v>
      </c>
      <c r="S62" s="150">
        <f t="shared" si="19"/>
        <v>0</v>
      </c>
      <c r="T62" s="159">
        <v>0</v>
      </c>
      <c r="U62" s="159">
        <v>0</v>
      </c>
      <c r="V62" s="159">
        <v>0</v>
      </c>
      <c r="W62" s="152">
        <f t="shared" si="20"/>
        <v>0</v>
      </c>
      <c r="X62" s="153">
        <f t="shared" si="4"/>
        <v>0</v>
      </c>
      <c r="Y62" s="162"/>
      <c r="Z62" s="149"/>
      <c r="AA62" s="149"/>
      <c r="AB62" s="149"/>
      <c r="AC62" s="149"/>
      <c r="AD62" s="149"/>
      <c r="AE62" s="149"/>
      <c r="AF62" s="149"/>
      <c r="AG62" s="149"/>
      <c r="AH62" s="149"/>
      <c r="AI62" s="151"/>
      <c r="AJ62" s="151"/>
      <c r="AK62" s="151"/>
      <c r="AL62" s="155">
        <f t="shared" si="21"/>
        <v>0</v>
      </c>
      <c r="AM62" s="148">
        <f>G62</f>
        <v>0</v>
      </c>
      <c r="AN62" s="156"/>
      <c r="AO62" s="147" t="s">
        <v>264</v>
      </c>
      <c r="AP62" s="147" t="s">
        <v>260</v>
      </c>
      <c r="AQ62" s="147" t="s">
        <v>97</v>
      </c>
      <c r="AR62" s="147" t="s">
        <v>36</v>
      </c>
      <c r="AS62" s="147" t="s">
        <v>98</v>
      </c>
    </row>
    <row r="63" spans="1:45" ht="17.25" customHeight="1" hidden="1">
      <c r="A63" s="167"/>
      <c r="B63" s="147" t="s">
        <v>264</v>
      </c>
      <c r="C63" s="147" t="s">
        <v>260</v>
      </c>
      <c r="D63" s="147" t="s">
        <v>97</v>
      </c>
      <c r="E63" s="147" t="s">
        <v>36</v>
      </c>
      <c r="F63" s="147" t="s">
        <v>39</v>
      </c>
      <c r="G63" s="148">
        <f t="shared" si="18"/>
        <v>0</v>
      </c>
      <c r="H63" s="149"/>
      <c r="I63" s="149">
        <v>0</v>
      </c>
      <c r="J63" s="149">
        <v>0</v>
      </c>
      <c r="K63" s="150">
        <f t="shared" si="16"/>
        <v>0</v>
      </c>
      <c r="L63" s="149">
        <v>0</v>
      </c>
      <c r="M63" s="149">
        <v>0</v>
      </c>
      <c r="N63" s="149">
        <v>0</v>
      </c>
      <c r="O63" s="150">
        <f t="shared" si="11"/>
        <v>0</v>
      </c>
      <c r="P63" s="149">
        <v>0</v>
      </c>
      <c r="Q63" s="149">
        <v>0</v>
      </c>
      <c r="R63" s="149">
        <v>0</v>
      </c>
      <c r="S63" s="150">
        <f t="shared" si="19"/>
        <v>0</v>
      </c>
      <c r="T63" s="159">
        <v>0</v>
      </c>
      <c r="U63" s="159">
        <v>0</v>
      </c>
      <c r="V63" s="159">
        <v>0</v>
      </c>
      <c r="W63" s="152">
        <f t="shared" si="20"/>
        <v>0</v>
      </c>
      <c r="X63" s="153">
        <f t="shared" si="4"/>
        <v>0</v>
      </c>
      <c r="Y63" s="162"/>
      <c r="Z63" s="149">
        <v>1000</v>
      </c>
      <c r="AA63" s="149"/>
      <c r="AB63" s="149"/>
      <c r="AC63" s="149"/>
      <c r="AD63" s="149"/>
      <c r="AE63" s="149"/>
      <c r="AF63" s="149"/>
      <c r="AG63" s="149"/>
      <c r="AH63" s="149"/>
      <c r="AI63" s="151"/>
      <c r="AJ63" s="151"/>
      <c r="AK63" s="151"/>
      <c r="AL63" s="155">
        <f t="shared" si="21"/>
        <v>1000</v>
      </c>
      <c r="AM63" s="148">
        <f>G63</f>
        <v>0</v>
      </c>
      <c r="AN63" s="156"/>
      <c r="AO63" s="147" t="s">
        <v>264</v>
      </c>
      <c r="AP63" s="147" t="s">
        <v>260</v>
      </c>
      <c r="AQ63" s="147" t="s">
        <v>97</v>
      </c>
      <c r="AR63" s="147" t="s">
        <v>36</v>
      </c>
      <c r="AS63" s="147" t="s">
        <v>39</v>
      </c>
    </row>
    <row r="64" spans="1:45" ht="17.25" customHeight="1">
      <c r="A64" s="167"/>
      <c r="B64" s="147" t="s">
        <v>264</v>
      </c>
      <c r="C64" s="147" t="s">
        <v>260</v>
      </c>
      <c r="D64" s="147" t="s">
        <v>97</v>
      </c>
      <c r="E64" s="147" t="s">
        <v>36</v>
      </c>
      <c r="F64" s="147" t="s">
        <v>40</v>
      </c>
      <c r="G64" s="148">
        <f t="shared" si="18"/>
        <v>500174.03</v>
      </c>
      <c r="H64" s="149">
        <v>50000</v>
      </c>
      <c r="I64" s="149">
        <v>50000</v>
      </c>
      <c r="J64" s="149">
        <v>50000</v>
      </c>
      <c r="K64" s="150">
        <f t="shared" si="16"/>
        <v>150000</v>
      </c>
      <c r="L64" s="158">
        <v>30000</v>
      </c>
      <c r="M64" s="158">
        <v>44000</v>
      </c>
      <c r="N64" s="149">
        <v>50000</v>
      </c>
      <c r="O64" s="169">
        <f t="shared" si="11"/>
        <v>124000</v>
      </c>
      <c r="P64" s="149">
        <v>75000</v>
      </c>
      <c r="Q64" s="149">
        <v>75000</v>
      </c>
      <c r="R64" s="168">
        <v>10408.15</v>
      </c>
      <c r="S64" s="169">
        <f t="shared" si="19"/>
        <v>160408.15</v>
      </c>
      <c r="T64" s="159">
        <v>30000</v>
      </c>
      <c r="U64" s="296">
        <v>35765.88</v>
      </c>
      <c r="V64" s="159">
        <v>0</v>
      </c>
      <c r="W64" s="295">
        <f t="shared" si="20"/>
        <v>65765.88</v>
      </c>
      <c r="X64" s="163">
        <f>K64+O64+S64+W64</f>
        <v>500174.03</v>
      </c>
      <c r="Y64" s="351"/>
      <c r="Z64" s="168">
        <v>10000</v>
      </c>
      <c r="AA64" s="168">
        <v>10000</v>
      </c>
      <c r="AB64" s="168"/>
      <c r="AC64" s="168"/>
      <c r="AD64" s="168"/>
      <c r="AE64" s="168"/>
      <c r="AF64" s="168"/>
      <c r="AG64" s="168"/>
      <c r="AH64" s="168"/>
      <c r="AI64" s="164"/>
      <c r="AJ64" s="164"/>
      <c r="AK64" s="164"/>
      <c r="AL64" s="155">
        <f t="shared" si="21"/>
        <v>20000</v>
      </c>
      <c r="AM64" s="148">
        <f>X64</f>
        <v>500174.03</v>
      </c>
      <c r="AN64" s="156"/>
      <c r="AO64" s="147" t="s">
        <v>264</v>
      </c>
      <c r="AP64" s="147" t="s">
        <v>260</v>
      </c>
      <c r="AQ64" s="147" t="s">
        <v>93</v>
      </c>
      <c r="AR64" s="147" t="s">
        <v>36</v>
      </c>
      <c r="AS64" s="147" t="s">
        <v>40</v>
      </c>
    </row>
    <row r="65" spans="1:45" ht="17.25" customHeight="1">
      <c r="A65" s="167"/>
      <c r="B65" s="147" t="s">
        <v>264</v>
      </c>
      <c r="C65" s="147" t="s">
        <v>260</v>
      </c>
      <c r="D65" s="147" t="s">
        <v>97</v>
      </c>
      <c r="E65" s="147" t="s">
        <v>36</v>
      </c>
      <c r="F65" s="147" t="s">
        <v>874</v>
      </c>
      <c r="G65" s="148">
        <f>X65</f>
        <v>30000</v>
      </c>
      <c r="H65" s="149"/>
      <c r="I65" s="149"/>
      <c r="J65" s="149"/>
      <c r="K65" s="150">
        <f>H65+I65+J65</f>
        <v>0</v>
      </c>
      <c r="L65" s="158">
        <v>30000</v>
      </c>
      <c r="M65" s="158"/>
      <c r="N65" s="149"/>
      <c r="O65" s="169">
        <f>SUM(L65:N65)</f>
        <v>30000</v>
      </c>
      <c r="P65" s="149"/>
      <c r="Q65" s="149"/>
      <c r="R65" s="168"/>
      <c r="S65" s="169">
        <f>P65+Q65+R65</f>
        <v>0</v>
      </c>
      <c r="T65" s="159"/>
      <c r="U65" s="296"/>
      <c r="V65" s="159"/>
      <c r="W65" s="295">
        <f>SUM(T65:V65)</f>
        <v>0</v>
      </c>
      <c r="X65" s="163">
        <f>K65+O65+S65+W65</f>
        <v>30000</v>
      </c>
      <c r="Y65" s="351"/>
      <c r="Z65" s="168">
        <v>10000</v>
      </c>
      <c r="AA65" s="168">
        <v>10000</v>
      </c>
      <c r="AB65" s="168"/>
      <c r="AC65" s="168"/>
      <c r="AD65" s="168"/>
      <c r="AE65" s="168"/>
      <c r="AF65" s="168"/>
      <c r="AG65" s="168"/>
      <c r="AH65" s="168"/>
      <c r="AI65" s="164"/>
      <c r="AJ65" s="164"/>
      <c r="AK65" s="164"/>
      <c r="AL65" s="155">
        <f>SUM(Z65:AK65)</f>
        <v>20000</v>
      </c>
      <c r="AM65" s="148">
        <f>X65</f>
        <v>30000</v>
      </c>
      <c r="AN65" s="156"/>
      <c r="AO65" s="147" t="s">
        <v>264</v>
      </c>
      <c r="AP65" s="147" t="s">
        <v>260</v>
      </c>
      <c r="AQ65" s="147" t="s">
        <v>93</v>
      </c>
      <c r="AR65" s="147" t="s">
        <v>36</v>
      </c>
      <c r="AS65" s="147" t="s">
        <v>874</v>
      </c>
    </row>
    <row r="66" spans="1:45" ht="17.25" customHeight="1">
      <c r="A66" s="167"/>
      <c r="B66" s="147" t="s">
        <v>264</v>
      </c>
      <c r="C66" s="147" t="s">
        <v>260</v>
      </c>
      <c r="D66" s="147" t="s">
        <v>97</v>
      </c>
      <c r="E66" s="147" t="s">
        <v>36</v>
      </c>
      <c r="F66" s="147" t="s">
        <v>734</v>
      </c>
      <c r="G66" s="148">
        <f>X66</f>
        <v>6000</v>
      </c>
      <c r="H66" s="149"/>
      <c r="I66" s="149"/>
      <c r="J66" s="149"/>
      <c r="K66" s="150">
        <f>H66+I66+J66</f>
        <v>0</v>
      </c>
      <c r="L66" s="158">
        <v>6000</v>
      </c>
      <c r="M66" s="158"/>
      <c r="N66" s="149"/>
      <c r="O66" s="169">
        <f>SUM(L66:N66)</f>
        <v>6000</v>
      </c>
      <c r="P66" s="149"/>
      <c r="Q66" s="149"/>
      <c r="R66" s="168"/>
      <c r="S66" s="169">
        <f>P66+Q66+R66</f>
        <v>0</v>
      </c>
      <c r="T66" s="159"/>
      <c r="U66" s="296"/>
      <c r="V66" s="159"/>
      <c r="W66" s="295">
        <f>SUM(T66:V66)</f>
        <v>0</v>
      </c>
      <c r="X66" s="163">
        <f>K66+O66+S66+W66</f>
        <v>6000</v>
      </c>
      <c r="Y66" s="351"/>
      <c r="Z66" s="168">
        <v>10000</v>
      </c>
      <c r="AA66" s="168">
        <v>10000</v>
      </c>
      <c r="AB66" s="168"/>
      <c r="AC66" s="168"/>
      <c r="AD66" s="168"/>
      <c r="AE66" s="168"/>
      <c r="AF66" s="168"/>
      <c r="AG66" s="168"/>
      <c r="AH66" s="168"/>
      <c r="AI66" s="164"/>
      <c r="AJ66" s="164"/>
      <c r="AK66" s="164"/>
      <c r="AL66" s="155">
        <f>SUM(Z66:AK66)</f>
        <v>20000</v>
      </c>
      <c r="AM66" s="148">
        <f>X66</f>
        <v>6000</v>
      </c>
      <c r="AN66" s="156"/>
      <c r="AO66" s="147" t="s">
        <v>264</v>
      </c>
      <c r="AP66" s="147" t="s">
        <v>260</v>
      </c>
      <c r="AQ66" s="147" t="s">
        <v>93</v>
      </c>
      <c r="AR66" s="147" t="s">
        <v>36</v>
      </c>
      <c r="AS66" s="147" t="s">
        <v>734</v>
      </c>
    </row>
    <row r="67" spans="1:45" ht="17.25" customHeight="1">
      <c r="A67" s="167"/>
      <c r="B67" s="147" t="s">
        <v>264</v>
      </c>
      <c r="C67" s="147" t="s">
        <v>260</v>
      </c>
      <c r="D67" s="147" t="s">
        <v>97</v>
      </c>
      <c r="E67" s="147" t="s">
        <v>76</v>
      </c>
      <c r="F67" s="147" t="s">
        <v>40</v>
      </c>
      <c r="G67" s="148">
        <f t="shared" si="18"/>
        <v>5000</v>
      </c>
      <c r="H67" s="149">
        <v>5000</v>
      </c>
      <c r="I67" s="149">
        <v>0</v>
      </c>
      <c r="J67" s="149">
        <v>0</v>
      </c>
      <c r="K67" s="150">
        <f t="shared" si="16"/>
        <v>5000</v>
      </c>
      <c r="L67" s="158">
        <v>0</v>
      </c>
      <c r="M67" s="158"/>
      <c r="N67" s="168"/>
      <c r="O67" s="169">
        <f t="shared" si="11"/>
        <v>0</v>
      </c>
      <c r="P67" s="149"/>
      <c r="Q67" s="149"/>
      <c r="R67" s="168"/>
      <c r="S67" s="169">
        <f t="shared" si="19"/>
        <v>0</v>
      </c>
      <c r="T67" s="159">
        <v>0</v>
      </c>
      <c r="U67" s="159">
        <v>0</v>
      </c>
      <c r="V67" s="159">
        <v>0</v>
      </c>
      <c r="W67" s="152">
        <f t="shared" si="20"/>
        <v>0</v>
      </c>
      <c r="X67" s="163">
        <f>K67+O67+S67+W67</f>
        <v>5000</v>
      </c>
      <c r="Y67" s="351"/>
      <c r="Z67" s="168">
        <v>10000</v>
      </c>
      <c r="AA67" s="168">
        <v>10000</v>
      </c>
      <c r="AB67" s="168"/>
      <c r="AC67" s="168"/>
      <c r="AD67" s="168"/>
      <c r="AE67" s="168"/>
      <c r="AF67" s="168"/>
      <c r="AG67" s="168"/>
      <c r="AH67" s="168"/>
      <c r="AI67" s="164"/>
      <c r="AJ67" s="164"/>
      <c r="AK67" s="164"/>
      <c r="AL67" s="155">
        <f t="shared" si="21"/>
        <v>20000</v>
      </c>
      <c r="AM67" s="148">
        <f>X67</f>
        <v>5000</v>
      </c>
      <c r="AN67" s="156"/>
      <c r="AO67" s="147" t="s">
        <v>264</v>
      </c>
      <c r="AP67" s="147" t="s">
        <v>260</v>
      </c>
      <c r="AQ67" s="147" t="s">
        <v>93</v>
      </c>
      <c r="AR67" s="147" t="s">
        <v>36</v>
      </c>
      <c r="AS67" s="147" t="s">
        <v>40</v>
      </c>
    </row>
    <row r="68" spans="1:45" ht="17.25" customHeight="1">
      <c r="A68" s="167"/>
      <c r="B68" s="147" t="s">
        <v>265</v>
      </c>
      <c r="C68" s="147" t="s">
        <v>253</v>
      </c>
      <c r="D68" s="147" t="s">
        <v>102</v>
      </c>
      <c r="E68" s="147" t="s">
        <v>36</v>
      </c>
      <c r="F68" s="147" t="s">
        <v>39</v>
      </c>
      <c r="G68" s="148">
        <f>AM68</f>
        <v>100000</v>
      </c>
      <c r="H68" s="149">
        <v>0</v>
      </c>
      <c r="I68" s="149">
        <v>0</v>
      </c>
      <c r="J68" s="149">
        <v>0</v>
      </c>
      <c r="K68" s="150">
        <f t="shared" si="16"/>
        <v>0</v>
      </c>
      <c r="L68" s="149">
        <v>0</v>
      </c>
      <c r="M68" s="149">
        <v>25000</v>
      </c>
      <c r="N68" s="149">
        <v>25000</v>
      </c>
      <c r="O68" s="150">
        <f t="shared" si="11"/>
        <v>50000</v>
      </c>
      <c r="P68" s="149">
        <v>25000</v>
      </c>
      <c r="Q68" s="149">
        <v>25000</v>
      </c>
      <c r="R68" s="149">
        <v>0</v>
      </c>
      <c r="S68" s="150">
        <f t="shared" si="19"/>
        <v>50000</v>
      </c>
      <c r="T68" s="159">
        <v>0</v>
      </c>
      <c r="U68" s="159">
        <v>0</v>
      </c>
      <c r="V68" s="159">
        <v>0</v>
      </c>
      <c r="W68" s="152">
        <f t="shared" si="20"/>
        <v>0</v>
      </c>
      <c r="X68" s="153">
        <f>SUM(K68+O68+S68+W68)</f>
        <v>100000</v>
      </c>
      <c r="Y68" s="162"/>
      <c r="Z68" s="149"/>
      <c r="AA68" s="149"/>
      <c r="AB68" s="149"/>
      <c r="AC68" s="149"/>
      <c r="AD68" s="149"/>
      <c r="AE68" s="149"/>
      <c r="AF68" s="149"/>
      <c r="AG68" s="149"/>
      <c r="AH68" s="149"/>
      <c r="AI68" s="151"/>
      <c r="AJ68" s="151"/>
      <c r="AK68" s="151"/>
      <c r="AL68" s="155">
        <f t="shared" si="21"/>
        <v>0</v>
      </c>
      <c r="AM68" s="148">
        <f>X68</f>
        <v>100000</v>
      </c>
      <c r="AN68" s="156"/>
      <c r="AO68" s="147" t="s">
        <v>265</v>
      </c>
      <c r="AP68" s="147" t="s">
        <v>253</v>
      </c>
      <c r="AQ68" s="147" t="s">
        <v>102</v>
      </c>
      <c r="AR68" s="147" t="s">
        <v>36</v>
      </c>
      <c r="AS68" s="147" t="s">
        <v>39</v>
      </c>
    </row>
    <row r="69" spans="1:45" ht="17.25" customHeight="1">
      <c r="A69" s="167"/>
      <c r="B69" s="147" t="s">
        <v>262</v>
      </c>
      <c r="C69" s="147" t="s">
        <v>253</v>
      </c>
      <c r="D69" s="147" t="s">
        <v>266</v>
      </c>
      <c r="E69" s="147" t="s">
        <v>267</v>
      </c>
      <c r="F69" s="147" t="s">
        <v>741</v>
      </c>
      <c r="G69" s="148">
        <f>X69</f>
        <v>518661</v>
      </c>
      <c r="H69" s="168">
        <v>42814.96</v>
      </c>
      <c r="I69" s="168">
        <v>42814.96</v>
      </c>
      <c r="J69" s="168">
        <v>42814.96</v>
      </c>
      <c r="K69" s="169">
        <f t="shared" si="16"/>
        <v>128444.88</v>
      </c>
      <c r="L69" s="168">
        <v>42814.96</v>
      </c>
      <c r="M69" s="168">
        <v>42814.96</v>
      </c>
      <c r="N69" s="168">
        <v>42814.96</v>
      </c>
      <c r="O69" s="169">
        <f t="shared" si="11"/>
        <v>128444.88</v>
      </c>
      <c r="P69" s="168">
        <v>42814.96</v>
      </c>
      <c r="Q69" s="168">
        <v>42814.96</v>
      </c>
      <c r="R69" s="168">
        <v>42814.96</v>
      </c>
      <c r="S69" s="169">
        <f t="shared" si="19"/>
        <v>128444.88</v>
      </c>
      <c r="T69" s="296">
        <v>44442.12</v>
      </c>
      <c r="U69" s="296">
        <v>44442.12</v>
      </c>
      <c r="V69" s="296">
        <v>44442.12</v>
      </c>
      <c r="W69" s="295">
        <f t="shared" si="20"/>
        <v>133326.36000000002</v>
      </c>
      <c r="X69" s="163">
        <f>SUM(K69+O69+S69+W69)</f>
        <v>518661</v>
      </c>
      <c r="Y69" s="351"/>
      <c r="Z69" s="168">
        <v>29000</v>
      </c>
      <c r="AA69" s="168">
        <v>29000</v>
      </c>
      <c r="AB69" s="168"/>
      <c r="AC69" s="168"/>
      <c r="AD69" s="168"/>
      <c r="AE69" s="168"/>
      <c r="AF69" s="168"/>
      <c r="AG69" s="168"/>
      <c r="AH69" s="168"/>
      <c r="AI69" s="168"/>
      <c r="AJ69" s="168"/>
      <c r="AK69" s="164"/>
      <c r="AL69" s="155">
        <f t="shared" si="21"/>
        <v>58000</v>
      </c>
      <c r="AM69" s="148">
        <f>G69</f>
        <v>518661</v>
      </c>
      <c r="AN69" s="156"/>
      <c r="AO69" s="147" t="s">
        <v>262</v>
      </c>
      <c r="AP69" s="147" t="s">
        <v>253</v>
      </c>
      <c r="AQ69" s="147" t="s">
        <v>266</v>
      </c>
      <c r="AR69" s="147" t="s">
        <v>267</v>
      </c>
      <c r="AS69" s="147" t="s">
        <v>741</v>
      </c>
    </row>
    <row r="70" spans="1:45" s="69" customFormat="1" ht="17.25" customHeight="1">
      <c r="A70" s="170"/>
      <c r="B70" s="147" t="s">
        <v>258</v>
      </c>
      <c r="C70" s="147" t="s">
        <v>254</v>
      </c>
      <c r="D70" s="147" t="s">
        <v>110</v>
      </c>
      <c r="E70" s="147" t="s">
        <v>36</v>
      </c>
      <c r="F70" s="147" t="s">
        <v>40</v>
      </c>
      <c r="G70" s="148">
        <f>X70</f>
        <v>114600</v>
      </c>
      <c r="H70" s="149">
        <v>9550</v>
      </c>
      <c r="I70" s="149">
        <v>9550</v>
      </c>
      <c r="J70" s="149">
        <v>9550</v>
      </c>
      <c r="K70" s="150">
        <f t="shared" si="16"/>
        <v>28650</v>
      </c>
      <c r="L70" s="149">
        <v>9550</v>
      </c>
      <c r="M70" s="149">
        <v>9550</v>
      </c>
      <c r="N70" s="149">
        <v>9550</v>
      </c>
      <c r="O70" s="150">
        <f t="shared" si="11"/>
        <v>28650</v>
      </c>
      <c r="P70" s="149">
        <v>9550</v>
      </c>
      <c r="Q70" s="149">
        <v>9550</v>
      </c>
      <c r="R70" s="149">
        <v>9550</v>
      </c>
      <c r="S70" s="150">
        <f t="shared" si="19"/>
        <v>28650</v>
      </c>
      <c r="T70" s="149">
        <v>9550</v>
      </c>
      <c r="U70" s="149">
        <v>9550</v>
      </c>
      <c r="V70" s="149">
        <v>9550</v>
      </c>
      <c r="W70" s="152">
        <f t="shared" si="20"/>
        <v>28650</v>
      </c>
      <c r="X70" s="153">
        <f>SUM(K70+O70+S70+W70)</f>
        <v>114600</v>
      </c>
      <c r="Y70" s="162"/>
      <c r="Z70" s="149">
        <v>9800</v>
      </c>
      <c r="AA70" s="149">
        <v>9800</v>
      </c>
      <c r="AB70" s="149"/>
      <c r="AC70" s="149"/>
      <c r="AD70" s="149"/>
      <c r="AE70" s="149"/>
      <c r="AF70" s="149"/>
      <c r="AG70" s="149"/>
      <c r="AH70" s="149"/>
      <c r="AI70" s="149"/>
      <c r="AJ70" s="149"/>
      <c r="AK70" s="151"/>
      <c r="AL70" s="155">
        <f t="shared" si="21"/>
        <v>19600</v>
      </c>
      <c r="AM70" s="148">
        <f>G70</f>
        <v>114600</v>
      </c>
      <c r="AN70" s="156"/>
      <c r="AO70" s="147" t="s">
        <v>258</v>
      </c>
      <c r="AP70" s="147" t="s">
        <v>254</v>
      </c>
      <c r="AQ70" s="147" t="s">
        <v>110</v>
      </c>
      <c r="AR70" s="147" t="s">
        <v>36</v>
      </c>
      <c r="AS70" s="147" t="s">
        <v>40</v>
      </c>
    </row>
    <row r="71" spans="1:45" ht="17.25" customHeight="1">
      <c r="A71" s="170"/>
      <c r="B71" s="147" t="s">
        <v>258</v>
      </c>
      <c r="C71" s="147" t="s">
        <v>254</v>
      </c>
      <c r="D71" s="147" t="s">
        <v>110</v>
      </c>
      <c r="E71" s="147" t="s">
        <v>36</v>
      </c>
      <c r="F71" s="147" t="s">
        <v>734</v>
      </c>
      <c r="G71" s="148">
        <f>AM71</f>
        <v>30000</v>
      </c>
      <c r="H71" s="149">
        <v>0</v>
      </c>
      <c r="I71" s="149">
        <v>0</v>
      </c>
      <c r="J71" s="149">
        <v>0</v>
      </c>
      <c r="K71" s="150">
        <f t="shared" si="16"/>
        <v>0</v>
      </c>
      <c r="L71" s="149">
        <v>0</v>
      </c>
      <c r="M71" s="149">
        <v>0</v>
      </c>
      <c r="N71" s="149">
        <v>15000</v>
      </c>
      <c r="O71" s="150">
        <f t="shared" si="11"/>
        <v>15000</v>
      </c>
      <c r="P71" s="149">
        <v>0</v>
      </c>
      <c r="Q71" s="149">
        <v>0</v>
      </c>
      <c r="R71" s="149">
        <v>15000</v>
      </c>
      <c r="S71" s="150">
        <f t="shared" si="19"/>
        <v>15000</v>
      </c>
      <c r="T71" s="159">
        <v>0</v>
      </c>
      <c r="U71" s="159">
        <v>0</v>
      </c>
      <c r="V71" s="159">
        <v>0</v>
      </c>
      <c r="W71" s="152">
        <f t="shared" si="20"/>
        <v>0</v>
      </c>
      <c r="X71" s="153">
        <f>SUM(K71+O71+S71+W71)</f>
        <v>30000</v>
      </c>
      <c r="Y71" s="162"/>
      <c r="Z71" s="149"/>
      <c r="AA71" s="149"/>
      <c r="AB71" s="149"/>
      <c r="AC71" s="149"/>
      <c r="AD71" s="149"/>
      <c r="AE71" s="149"/>
      <c r="AF71" s="149"/>
      <c r="AG71" s="149"/>
      <c r="AH71" s="149"/>
      <c r="AI71" s="151"/>
      <c r="AJ71" s="151"/>
      <c r="AK71" s="151"/>
      <c r="AL71" s="155">
        <f t="shared" si="21"/>
        <v>0</v>
      </c>
      <c r="AM71" s="148">
        <f>X71</f>
        <v>30000</v>
      </c>
      <c r="AN71" s="156"/>
      <c r="AO71" s="147" t="s">
        <v>258</v>
      </c>
      <c r="AP71" s="147" t="s">
        <v>254</v>
      </c>
      <c r="AQ71" s="147" t="s">
        <v>110</v>
      </c>
      <c r="AR71" s="147" t="s">
        <v>36</v>
      </c>
      <c r="AS71" s="147" t="s">
        <v>734</v>
      </c>
    </row>
    <row r="72" spans="1:45" ht="17.25" customHeight="1">
      <c r="A72" s="170"/>
      <c r="B72" s="147" t="s">
        <v>259</v>
      </c>
      <c r="C72" s="147" t="s">
        <v>253</v>
      </c>
      <c r="D72" s="147" t="s">
        <v>113</v>
      </c>
      <c r="E72" s="147" t="s">
        <v>114</v>
      </c>
      <c r="F72" s="147" t="s">
        <v>115</v>
      </c>
      <c r="G72" s="148">
        <f>AM72</f>
        <v>166.85</v>
      </c>
      <c r="H72" s="149">
        <v>0</v>
      </c>
      <c r="I72" s="149">
        <v>0</v>
      </c>
      <c r="J72" s="149">
        <v>0</v>
      </c>
      <c r="K72" s="150">
        <f t="shared" si="16"/>
        <v>0</v>
      </c>
      <c r="L72" s="149">
        <v>0</v>
      </c>
      <c r="M72" s="149">
        <v>0</v>
      </c>
      <c r="N72" s="168">
        <v>166.85</v>
      </c>
      <c r="O72" s="150">
        <f t="shared" si="11"/>
        <v>166.85</v>
      </c>
      <c r="P72" s="149">
        <v>0</v>
      </c>
      <c r="Q72" s="149">
        <v>0</v>
      </c>
      <c r="R72" s="149">
        <v>0</v>
      </c>
      <c r="S72" s="150">
        <f t="shared" si="19"/>
        <v>0</v>
      </c>
      <c r="T72" s="159">
        <v>0</v>
      </c>
      <c r="U72" s="159">
        <v>0</v>
      </c>
      <c r="V72" s="159">
        <v>0</v>
      </c>
      <c r="W72" s="152">
        <f t="shared" si="20"/>
        <v>0</v>
      </c>
      <c r="X72" s="298">
        <f>SUM(K72+O72+S72+W72)</f>
        <v>166.85</v>
      </c>
      <c r="Y72" s="350"/>
      <c r="Z72" s="349"/>
      <c r="AA72" s="349"/>
      <c r="AB72" s="349"/>
      <c r="AC72" s="349"/>
      <c r="AD72" s="349"/>
      <c r="AE72" s="349"/>
      <c r="AF72" s="349"/>
      <c r="AG72" s="349"/>
      <c r="AH72" s="349"/>
      <c r="AI72" s="348"/>
      <c r="AJ72" s="348"/>
      <c r="AK72" s="348"/>
      <c r="AL72" s="347">
        <f t="shared" si="21"/>
        <v>0</v>
      </c>
      <c r="AM72" s="346">
        <f>X72</f>
        <v>166.85</v>
      </c>
      <c r="AN72" s="156"/>
      <c r="AO72" s="147" t="s">
        <v>259</v>
      </c>
      <c r="AP72" s="147" t="s">
        <v>253</v>
      </c>
      <c r="AQ72" s="147" t="s">
        <v>113</v>
      </c>
      <c r="AR72" s="147" t="s">
        <v>114</v>
      </c>
      <c r="AS72" s="147" t="s">
        <v>115</v>
      </c>
    </row>
    <row r="73" spans="1:45" ht="17.25" customHeight="1">
      <c r="A73" s="171" t="s">
        <v>268</v>
      </c>
      <c r="B73" s="172"/>
      <c r="C73" s="172"/>
      <c r="D73" s="172"/>
      <c r="E73" s="172"/>
      <c r="F73" s="172"/>
      <c r="G73" s="148">
        <f aca="true" t="shared" si="22" ref="G73:X73">SUM(G17:G72)</f>
        <v>8271004.42</v>
      </c>
      <c r="H73" s="156">
        <f t="shared" si="22"/>
        <v>589876.96</v>
      </c>
      <c r="I73" s="156">
        <f t="shared" si="22"/>
        <v>680486.96</v>
      </c>
      <c r="J73" s="156">
        <f t="shared" si="22"/>
        <v>759711.98</v>
      </c>
      <c r="K73" s="169">
        <f t="shared" si="22"/>
        <v>2030075.9</v>
      </c>
      <c r="L73" s="156">
        <f t="shared" si="22"/>
        <v>825401.98</v>
      </c>
      <c r="M73" s="156">
        <f t="shared" si="22"/>
        <v>765115.98</v>
      </c>
      <c r="N73" s="156">
        <f t="shared" si="22"/>
        <v>772083.83</v>
      </c>
      <c r="O73" s="169">
        <f t="shared" si="22"/>
        <v>2362601.79</v>
      </c>
      <c r="P73" s="156">
        <f t="shared" si="22"/>
        <v>764341.98</v>
      </c>
      <c r="Q73" s="156">
        <f t="shared" si="22"/>
        <v>753952.98</v>
      </c>
      <c r="R73" s="156">
        <f t="shared" si="22"/>
        <v>677297.13</v>
      </c>
      <c r="S73" s="169">
        <f t="shared" si="22"/>
        <v>2195592.09</v>
      </c>
      <c r="T73" s="173">
        <f t="shared" si="22"/>
        <v>599999.9400000001</v>
      </c>
      <c r="U73" s="173">
        <f t="shared" si="22"/>
        <v>539522.56</v>
      </c>
      <c r="V73" s="173">
        <f t="shared" si="22"/>
        <v>543212.14</v>
      </c>
      <c r="W73" s="295">
        <f t="shared" si="22"/>
        <v>1682734.6400000004</v>
      </c>
      <c r="X73" s="163">
        <f t="shared" si="22"/>
        <v>8271004.42</v>
      </c>
      <c r="Y73" s="174"/>
      <c r="Z73" s="156">
        <f aca="true" t="shared" si="23" ref="Z73:AJ73">SUM(Z17:Z72)</f>
        <v>477305</v>
      </c>
      <c r="AA73" s="156">
        <f t="shared" si="23"/>
        <v>487805</v>
      </c>
      <c r="AB73" s="175">
        <f t="shared" si="23"/>
        <v>12000</v>
      </c>
      <c r="AC73" s="175">
        <f t="shared" si="23"/>
        <v>16000</v>
      </c>
      <c r="AD73" s="175">
        <f t="shared" si="23"/>
        <v>24000</v>
      </c>
      <c r="AE73" s="175">
        <f t="shared" si="23"/>
        <v>32000</v>
      </c>
      <c r="AF73" s="175">
        <f t="shared" si="23"/>
        <v>40000</v>
      </c>
      <c r="AG73" s="175">
        <f t="shared" si="23"/>
        <v>56000</v>
      </c>
      <c r="AH73" s="175">
        <f t="shared" si="23"/>
        <v>80000</v>
      </c>
      <c r="AI73" s="173">
        <f t="shared" si="23"/>
        <v>112000</v>
      </c>
      <c r="AJ73" s="173">
        <f t="shared" si="23"/>
        <v>152000</v>
      </c>
      <c r="AK73" s="176"/>
      <c r="AL73" s="155">
        <f t="shared" si="21"/>
        <v>1489110</v>
      </c>
      <c r="AM73" s="148">
        <f>SUM(AM17:AM72)</f>
        <v>8271004.42</v>
      </c>
      <c r="AN73" s="177"/>
      <c r="AO73" s="172"/>
      <c r="AP73" s="172"/>
      <c r="AQ73" s="172"/>
      <c r="AR73" s="172"/>
      <c r="AS73" s="172"/>
    </row>
    <row r="74" spans="24:25" ht="12.75">
      <c r="X74" s="299"/>
      <c r="Y74" s="299"/>
    </row>
    <row r="167" spans="5:44" ht="12.75">
      <c r="E167" s="3"/>
      <c r="G167" s="3"/>
      <c r="H167" s="127"/>
      <c r="J167" s="118"/>
      <c r="X167" s="3"/>
      <c r="Y167" s="3"/>
      <c r="AA167" s="119"/>
      <c r="AL167" s="3"/>
      <c r="AM167" s="3"/>
      <c r="AN167" s="3"/>
      <c r="AR167" s="3"/>
    </row>
    <row r="168" spans="5:44" ht="12.75">
      <c r="E168" s="3"/>
      <c r="G168" s="3"/>
      <c r="H168" s="127"/>
      <c r="J168" s="118"/>
      <c r="X168" s="3"/>
      <c r="Y168" s="3"/>
      <c r="AA168" s="119"/>
      <c r="AL168" s="3"/>
      <c r="AM168" s="3"/>
      <c r="AN168" s="3"/>
      <c r="AR168" s="3"/>
    </row>
    <row r="169" spans="5:44" ht="12.75">
      <c r="E169" s="3"/>
      <c r="G169" s="3"/>
      <c r="H169" s="127"/>
      <c r="J169" s="118"/>
      <c r="X169" s="3"/>
      <c r="Y169" s="3"/>
      <c r="AA169" s="119"/>
      <c r="AL169" s="3"/>
      <c r="AM169" s="3"/>
      <c r="AN169" s="3"/>
      <c r="AR169" s="3"/>
    </row>
    <row r="170" spans="5:44" ht="12.75">
      <c r="E170" s="3"/>
      <c r="G170" s="3"/>
      <c r="H170" s="127"/>
      <c r="J170" s="118"/>
      <c r="X170" s="3"/>
      <c r="Y170" s="3"/>
      <c r="AA170" s="119"/>
      <c r="AL170" s="3"/>
      <c r="AM170" s="3"/>
      <c r="AN170" s="3"/>
      <c r="AR170" s="3"/>
    </row>
    <row r="171" spans="5:44" ht="12.75">
      <c r="E171" s="3"/>
      <c r="G171" s="3"/>
      <c r="H171" s="127"/>
      <c r="J171" s="118"/>
      <c r="X171" s="3"/>
      <c r="Y171" s="3"/>
      <c r="AA171" s="119"/>
      <c r="AL171" s="3"/>
      <c r="AM171" s="3"/>
      <c r="AN171" s="3"/>
      <c r="AR171" s="3"/>
    </row>
    <row r="172" spans="5:44" ht="12.75">
      <c r="E172" s="3"/>
      <c r="G172" s="3"/>
      <c r="H172" s="127"/>
      <c r="J172" s="118"/>
      <c r="X172" s="3"/>
      <c r="Y172" s="3"/>
      <c r="AA172" s="119"/>
      <c r="AL172" s="3"/>
      <c r="AM172" s="3"/>
      <c r="AN172" s="3"/>
      <c r="AR172" s="3"/>
    </row>
    <row r="173" spans="5:44" ht="12.75">
      <c r="E173" s="3"/>
      <c r="G173" s="3"/>
      <c r="H173" s="127"/>
      <c r="J173" s="118"/>
      <c r="X173" s="3"/>
      <c r="Y173" s="3"/>
      <c r="AA173" s="119"/>
      <c r="AL173" s="3"/>
      <c r="AM173" s="3"/>
      <c r="AN173" s="3"/>
      <c r="AR173" s="3"/>
    </row>
    <row r="174" spans="5:44" ht="12.75">
      <c r="E174" s="3"/>
      <c r="G174" s="3"/>
      <c r="H174" s="127"/>
      <c r="J174" s="118"/>
      <c r="X174" s="3"/>
      <c r="Y174" s="3"/>
      <c r="AA174" s="119"/>
      <c r="AL174" s="3"/>
      <c r="AM174" s="3"/>
      <c r="AN174" s="3"/>
      <c r="AR174" s="3"/>
    </row>
    <row r="175" spans="5:44" ht="12.75">
      <c r="E175" s="3"/>
      <c r="G175" s="3"/>
      <c r="H175" s="127"/>
      <c r="J175" s="118"/>
      <c r="X175" s="3"/>
      <c r="Y175" s="3"/>
      <c r="AA175" s="119"/>
      <c r="AL175" s="3"/>
      <c r="AM175" s="3"/>
      <c r="AN175" s="3"/>
      <c r="AR175" s="3"/>
    </row>
    <row r="176" spans="5:44" ht="12.75">
      <c r="E176" s="3"/>
      <c r="G176" s="3"/>
      <c r="H176" s="127"/>
      <c r="J176" s="118"/>
      <c r="X176" s="3"/>
      <c r="Y176" s="3"/>
      <c r="AA176" s="119"/>
      <c r="AL176" s="3"/>
      <c r="AM176" s="3"/>
      <c r="AN176" s="3"/>
      <c r="AR176" s="3"/>
    </row>
    <row r="177" spans="5:44" ht="12.75">
      <c r="E177" s="3"/>
      <c r="G177" s="3"/>
      <c r="H177" s="127"/>
      <c r="J177" s="118"/>
      <c r="X177" s="3"/>
      <c r="Y177" s="3"/>
      <c r="AA177" s="119"/>
      <c r="AL177" s="3"/>
      <c r="AM177" s="3"/>
      <c r="AN177" s="3"/>
      <c r="AR177" s="3"/>
    </row>
    <row r="178" spans="5:44" ht="12.75">
      <c r="E178" s="3"/>
      <c r="G178" s="3"/>
      <c r="H178" s="127"/>
      <c r="J178" s="118"/>
      <c r="X178" s="3"/>
      <c r="Y178" s="3"/>
      <c r="AA178" s="119"/>
      <c r="AL178" s="3"/>
      <c r="AM178" s="3"/>
      <c r="AN178" s="3"/>
      <c r="AR178" s="3"/>
    </row>
    <row r="179" spans="5:44" ht="12.75">
      <c r="E179" s="3"/>
      <c r="G179" s="3"/>
      <c r="H179" s="127"/>
      <c r="J179" s="118"/>
      <c r="X179" s="3"/>
      <c r="Y179" s="3"/>
      <c r="AA179" s="119"/>
      <c r="AL179" s="3"/>
      <c r="AM179" s="3"/>
      <c r="AN179" s="3"/>
      <c r="AR179" s="3"/>
    </row>
    <row r="180" spans="5:44" ht="12.75">
      <c r="E180" s="3"/>
      <c r="G180" s="3"/>
      <c r="H180" s="127"/>
      <c r="J180" s="118"/>
      <c r="X180" s="3"/>
      <c r="Y180" s="3"/>
      <c r="AA180" s="119"/>
      <c r="AL180" s="3"/>
      <c r="AM180" s="3"/>
      <c r="AN180" s="3"/>
      <c r="AR180" s="3"/>
    </row>
    <row r="181" spans="5:44" ht="12.75">
      <c r="E181" s="3"/>
      <c r="G181" s="3"/>
      <c r="H181" s="127"/>
      <c r="J181" s="118"/>
      <c r="X181" s="3"/>
      <c r="Y181" s="3"/>
      <c r="AA181" s="119"/>
      <c r="AL181" s="3"/>
      <c r="AM181" s="3"/>
      <c r="AN181" s="3"/>
      <c r="AR181" s="3"/>
    </row>
    <row r="182" spans="5:44" ht="12.75">
      <c r="E182" s="3"/>
      <c r="G182" s="3"/>
      <c r="H182" s="127"/>
      <c r="J182" s="118"/>
      <c r="X182" s="3"/>
      <c r="Y182" s="3"/>
      <c r="AA182" s="119"/>
      <c r="AL182" s="3"/>
      <c r="AM182" s="3"/>
      <c r="AN182" s="3"/>
      <c r="AR182" s="3"/>
    </row>
    <row r="183" spans="5:44" ht="12.75">
      <c r="E183" s="3"/>
      <c r="G183" s="3"/>
      <c r="H183" s="127"/>
      <c r="J183" s="118"/>
      <c r="X183" s="3"/>
      <c r="Y183" s="3"/>
      <c r="AA183" s="119"/>
      <c r="AL183" s="3"/>
      <c r="AM183" s="3"/>
      <c r="AN183" s="3"/>
      <c r="AR183" s="3"/>
    </row>
    <row r="184" spans="5:27" ht="12.75">
      <c r="E184" s="3"/>
      <c r="G184" s="3"/>
      <c r="H184" s="127"/>
      <c r="J184" s="118"/>
      <c r="X184" s="3"/>
      <c r="Y184" s="3"/>
      <c r="AA184" s="119"/>
    </row>
    <row r="185" spans="5:27" ht="12.75">
      <c r="E185" s="3"/>
      <c r="G185" s="3"/>
      <c r="H185" s="127"/>
      <c r="J185" s="118"/>
      <c r="X185" s="3"/>
      <c r="Y185" s="3"/>
      <c r="AA185" s="119"/>
    </row>
    <row r="186" spans="5:27" ht="12.75">
      <c r="E186" s="3"/>
      <c r="G186" s="3"/>
      <c r="H186" s="127"/>
      <c r="J186" s="118"/>
      <c r="X186" s="3"/>
      <c r="Y186" s="3"/>
      <c r="AA186" s="119"/>
    </row>
    <row r="187" spans="5:27" ht="12.75">
      <c r="E187" s="3"/>
      <c r="G187" s="3"/>
      <c r="H187" s="127"/>
      <c r="J187" s="118"/>
      <c r="X187" s="3"/>
      <c r="Y187" s="3"/>
      <c r="AA187" s="119"/>
    </row>
    <row r="188" spans="5:27" ht="12.75">
      <c r="E188" s="3"/>
      <c r="G188" s="3"/>
      <c r="H188" s="127"/>
      <c r="J188" s="118"/>
      <c r="X188" s="3"/>
      <c r="Y188" s="3"/>
      <c r="AA188" s="119"/>
    </row>
    <row r="189" spans="5:27" ht="12.75">
      <c r="E189" s="3"/>
      <c r="G189" s="3"/>
      <c r="H189" s="127"/>
      <c r="J189" s="118"/>
      <c r="X189" s="3"/>
      <c r="Y189" s="3"/>
      <c r="AA189" s="119"/>
    </row>
    <row r="190" spans="5:27" ht="12.75">
      <c r="E190" s="3"/>
      <c r="G190" s="3"/>
      <c r="H190" s="127"/>
      <c r="J190" s="118"/>
      <c r="X190" s="3"/>
      <c r="Y190" s="3"/>
      <c r="AA190" s="119"/>
    </row>
    <row r="191" spans="5:27" ht="12.75">
      <c r="E191" s="3"/>
      <c r="G191" s="3"/>
      <c r="H191" s="127"/>
      <c r="J191" s="118"/>
      <c r="X191" s="3"/>
      <c r="Y191" s="3"/>
      <c r="AA191" s="119"/>
    </row>
    <row r="192" spans="5:27" ht="12.75">
      <c r="E192" s="3"/>
      <c r="G192" s="3"/>
      <c r="H192" s="127"/>
      <c r="J192" s="118"/>
      <c r="X192" s="3"/>
      <c r="Y192" s="3"/>
      <c r="AA192" s="119"/>
    </row>
    <row r="193" spans="5:27" ht="12.75">
      <c r="E193" s="3"/>
      <c r="G193" s="3"/>
      <c r="H193" s="127"/>
      <c r="J193" s="118"/>
      <c r="O193" s="10"/>
      <c r="P193" s="10"/>
      <c r="X193" s="3"/>
      <c r="Y193" s="3"/>
      <c r="AA193" s="119"/>
    </row>
    <row r="194" spans="5:44" ht="12.75">
      <c r="E194" s="3"/>
      <c r="G194" s="3"/>
      <c r="H194" s="127"/>
      <c r="J194" s="118"/>
      <c r="W194" s="119"/>
      <c r="X194" s="3"/>
      <c r="Y194" s="3"/>
      <c r="AH194" s="118"/>
      <c r="AI194" s="118"/>
      <c r="AJ194" s="118"/>
      <c r="AL194" s="3"/>
      <c r="AM194" s="3"/>
      <c r="AN194" s="127"/>
      <c r="AR194" s="3"/>
    </row>
    <row r="195" spans="5:27" ht="12.75">
      <c r="E195" s="3"/>
      <c r="G195" s="3"/>
      <c r="H195" s="127"/>
      <c r="J195" s="118"/>
      <c r="X195" s="3"/>
      <c r="Y195" s="3"/>
      <c r="AA195" s="119"/>
    </row>
    <row r="196" spans="5:27" ht="12.75">
      <c r="E196" s="3"/>
      <c r="G196" s="3"/>
      <c r="H196" s="127"/>
      <c r="J196" s="118"/>
      <c r="X196" s="3"/>
      <c r="Y196" s="3"/>
      <c r="AA196" s="119"/>
    </row>
    <row r="197" spans="5:27" ht="12.75">
      <c r="E197" s="3"/>
      <c r="G197" s="3"/>
      <c r="H197" s="127"/>
      <c r="J197" s="118"/>
      <c r="X197" s="3"/>
      <c r="Y197" s="3"/>
      <c r="AA197" s="119"/>
    </row>
    <row r="198" spans="5:27" ht="12.75">
      <c r="E198" s="3"/>
      <c r="G198" s="3"/>
      <c r="H198" s="127"/>
      <c r="J198" s="118"/>
      <c r="X198" s="3"/>
      <c r="Y198" s="3"/>
      <c r="AA198" s="119"/>
    </row>
  </sheetData>
  <sheetProtection/>
  <mergeCells count="11">
    <mergeCell ref="AM9:AS9"/>
    <mergeCell ref="AM11:AS11"/>
    <mergeCell ref="AM3:AS3"/>
    <mergeCell ref="AM1:AS1"/>
    <mergeCell ref="AM2:AS2"/>
    <mergeCell ref="AM4:AS4"/>
    <mergeCell ref="P8:S8"/>
    <mergeCell ref="AM6:AS6"/>
    <mergeCell ref="AM5:AS5"/>
    <mergeCell ref="AM7:AS7"/>
    <mergeCell ref="AM8:AS8"/>
  </mergeCells>
  <printOptions/>
  <pageMargins left="0.5905511811023623" right="0" top="0" bottom="0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88"/>
  <sheetViews>
    <sheetView zoomScale="90" zoomScaleNormal="90" zoomScaleSheetLayoutView="100" zoomScalePageLayoutView="0" workbookViewId="0" topLeftCell="A51">
      <selection activeCell="E58" sqref="E58"/>
    </sheetView>
  </sheetViews>
  <sheetFormatPr defaultColWidth="9.140625" defaultRowHeight="15"/>
  <cols>
    <col min="1" max="1" width="5.140625" style="2" customWidth="1"/>
    <col min="2" max="2" width="17.140625" style="3" customWidth="1"/>
    <col min="3" max="3" width="45.7109375" style="3" customWidth="1"/>
    <col min="4" max="4" width="7.00390625" style="3" customWidth="1"/>
    <col min="5" max="9" width="13.8515625" style="3" customWidth="1"/>
    <col min="10" max="16384" width="9.140625" style="3" customWidth="1"/>
  </cols>
  <sheetData>
    <row r="1" spans="6:9" ht="0.75" customHeight="1">
      <c r="F1" s="474" t="s">
        <v>823</v>
      </c>
      <c r="G1" s="474"/>
      <c r="H1" s="474"/>
      <c r="I1" s="474"/>
    </row>
    <row r="2" spans="6:9" ht="12.75" hidden="1">
      <c r="F2" s="474" t="s">
        <v>822</v>
      </c>
      <c r="G2" s="474"/>
      <c r="H2" s="474"/>
      <c r="I2" s="474"/>
    </row>
    <row r="3" spans="6:9" ht="13.5" customHeight="1" hidden="1">
      <c r="F3" s="474" t="s">
        <v>821</v>
      </c>
      <c r="G3" s="474"/>
      <c r="H3" s="474"/>
      <c r="I3" s="474"/>
    </row>
    <row r="4" spans="6:9" ht="13.5" customHeight="1" hidden="1">
      <c r="F4" s="474" t="s">
        <v>820</v>
      </c>
      <c r="G4" s="474"/>
      <c r="H4" s="474"/>
      <c r="I4" s="474"/>
    </row>
    <row r="5" spans="3:9" ht="18.75" customHeight="1">
      <c r="C5" s="4"/>
      <c r="E5" s="5"/>
      <c r="F5" s="475" t="s">
        <v>819</v>
      </c>
      <c r="G5" s="475"/>
      <c r="H5" s="475"/>
      <c r="I5" s="475"/>
    </row>
    <row r="6" spans="3:9" ht="48.75" customHeight="1">
      <c r="C6" s="6"/>
      <c r="E6" s="7"/>
      <c r="F6" s="480" t="s">
        <v>124</v>
      </c>
      <c r="G6" s="480"/>
      <c r="H6" s="480"/>
      <c r="I6" s="480"/>
    </row>
    <row r="7" ht="31.5" customHeight="1" hidden="1"/>
    <row r="8" spans="1:8" s="9" customFormat="1" ht="12.75" customHeight="1">
      <c r="A8" s="8"/>
      <c r="D8" s="10"/>
      <c r="E8" s="3"/>
      <c r="F8" s="3" t="s">
        <v>125</v>
      </c>
      <c r="G8" s="3"/>
      <c r="H8" s="10"/>
    </row>
    <row r="9" spans="1:9" s="9" customFormat="1" ht="21" customHeight="1">
      <c r="A9" s="8"/>
      <c r="D9" s="10"/>
      <c r="E9" s="3"/>
      <c r="F9" s="466" t="s">
        <v>851</v>
      </c>
      <c r="G9" s="466"/>
      <c r="H9" s="466"/>
      <c r="I9" s="466"/>
    </row>
    <row r="10" spans="1:8" s="9" customFormat="1" ht="12.75">
      <c r="A10" s="8"/>
      <c r="D10" s="10"/>
      <c r="E10" s="3"/>
      <c r="F10" s="3" t="s">
        <v>856</v>
      </c>
      <c r="G10" s="3"/>
      <c r="H10" s="10"/>
    </row>
    <row r="11" spans="1:8" s="9" customFormat="1" ht="12.75">
      <c r="A11" s="8"/>
      <c r="D11" s="10"/>
      <c r="E11" s="3"/>
      <c r="F11" s="11" t="s">
        <v>857</v>
      </c>
      <c r="G11" s="3"/>
      <c r="H11" s="10"/>
    </row>
    <row r="12" ht="6.75" customHeight="1"/>
    <row r="13" spans="1:3" s="15" customFormat="1" ht="15">
      <c r="A13" s="12"/>
      <c r="B13" s="13"/>
      <c r="C13" s="14" t="s">
        <v>818</v>
      </c>
    </row>
    <row r="14" spans="1:3" s="15" customFormat="1" ht="15">
      <c r="A14" s="12"/>
      <c r="C14" s="14" t="s">
        <v>126</v>
      </c>
    </row>
    <row r="15" spans="1:3" s="15" customFormat="1" ht="8.25" customHeight="1">
      <c r="A15" s="12"/>
      <c r="C15" s="16"/>
    </row>
    <row r="16" spans="1:9" ht="12" customHeight="1">
      <c r="A16" s="17" t="s">
        <v>858</v>
      </c>
      <c r="C16" s="18"/>
      <c r="I16" s="3" t="s">
        <v>127</v>
      </c>
    </row>
    <row r="17" spans="1:9" s="10" customFormat="1" ht="11.25" customHeight="1">
      <c r="A17" s="19" t="s">
        <v>128</v>
      </c>
      <c r="B17" s="20"/>
      <c r="C17" s="20"/>
      <c r="D17" s="21" t="s">
        <v>129</v>
      </c>
      <c r="E17" s="22" t="s">
        <v>130</v>
      </c>
      <c r="F17" s="23"/>
      <c r="G17" s="24" t="s">
        <v>131</v>
      </c>
      <c r="H17" s="24"/>
      <c r="I17" s="25"/>
    </row>
    <row r="18" spans="1:9" s="10" customFormat="1" ht="9.75" customHeight="1">
      <c r="A18" s="26" t="s">
        <v>132</v>
      </c>
      <c r="B18" s="27"/>
      <c r="C18" s="27"/>
      <c r="D18" s="28" t="s">
        <v>133</v>
      </c>
      <c r="E18" s="29" t="s">
        <v>817</v>
      </c>
      <c r="F18" s="30"/>
      <c r="G18" s="30"/>
      <c r="H18" s="30"/>
      <c r="I18" s="31"/>
    </row>
    <row r="19" spans="1:9" s="10" customFormat="1" ht="9.75" customHeight="1">
      <c r="A19" s="26"/>
      <c r="B19" s="27"/>
      <c r="C19" s="27"/>
      <c r="D19" s="28"/>
      <c r="E19" s="29" t="s">
        <v>134</v>
      </c>
      <c r="F19" s="28" t="s">
        <v>135</v>
      </c>
      <c r="G19" s="28" t="s">
        <v>136</v>
      </c>
      <c r="H19" s="28" t="s">
        <v>137</v>
      </c>
      <c r="I19" s="32" t="s">
        <v>138</v>
      </c>
    </row>
    <row r="20" spans="1:9" ht="13.5">
      <c r="A20" s="33" t="s">
        <v>139</v>
      </c>
      <c r="B20" s="34"/>
      <c r="C20" s="34"/>
      <c r="D20" s="35"/>
      <c r="E20" s="36">
        <v>841807.42</v>
      </c>
      <c r="F20" s="36">
        <v>841807.42</v>
      </c>
      <c r="G20" s="36">
        <v>841807.42</v>
      </c>
      <c r="H20" s="36">
        <v>841807.42</v>
      </c>
      <c r="I20" s="36">
        <v>841807.42</v>
      </c>
    </row>
    <row r="21" spans="1:9" ht="12.75">
      <c r="A21" s="37" t="s">
        <v>140</v>
      </c>
      <c r="B21" s="38"/>
      <c r="C21" s="38"/>
      <c r="D21" s="35"/>
      <c r="E21" s="36">
        <v>512765.88</v>
      </c>
      <c r="F21" s="36">
        <v>512765.88</v>
      </c>
      <c r="G21" s="36">
        <v>512765.88</v>
      </c>
      <c r="H21" s="36">
        <v>512765.88</v>
      </c>
      <c r="I21" s="36">
        <v>512765.88</v>
      </c>
    </row>
    <row r="22" spans="1:9" ht="17.25" customHeight="1">
      <c r="A22" s="39" t="s">
        <v>141</v>
      </c>
      <c r="B22" s="40"/>
      <c r="C22" s="40"/>
      <c r="D22" s="41"/>
      <c r="E22" s="42"/>
      <c r="F22" s="42"/>
      <c r="G22" s="42"/>
      <c r="H22" s="42"/>
      <c r="I22" s="43"/>
    </row>
    <row r="23" spans="1:9" ht="18.75" customHeight="1">
      <c r="A23" s="481" t="s">
        <v>142</v>
      </c>
      <c r="B23" s="482"/>
      <c r="C23" s="483"/>
      <c r="D23" s="45"/>
      <c r="E23" s="46">
        <f>SUM(E24:E36)</f>
        <v>6250697</v>
      </c>
      <c r="F23" s="46">
        <f>SUM(F24:F36)</f>
        <v>1313394.25</v>
      </c>
      <c r="G23" s="46">
        <f>SUM(G24:G36)</f>
        <v>1437344.25</v>
      </c>
      <c r="H23" s="46">
        <f>SUM(H24:H36)</f>
        <v>1231464.25</v>
      </c>
      <c r="I23" s="46">
        <f>SUM(I24:I36)</f>
        <v>2268494.25</v>
      </c>
    </row>
    <row r="24" spans="1:9" ht="21.75" customHeight="1">
      <c r="A24" s="47">
        <v>100</v>
      </c>
      <c r="B24" s="48" t="s">
        <v>843</v>
      </c>
      <c r="C24" s="49" t="s">
        <v>143</v>
      </c>
      <c r="D24" s="35"/>
      <c r="E24" s="50">
        <f aca="true" t="shared" si="0" ref="E24:E45">SUM(F24:I24)</f>
        <v>769700</v>
      </c>
      <c r="F24" s="51">
        <v>192300</v>
      </c>
      <c r="G24" s="51">
        <v>192450</v>
      </c>
      <c r="H24" s="51">
        <v>192500</v>
      </c>
      <c r="I24" s="51">
        <v>192450</v>
      </c>
    </row>
    <row r="25" spans="1:9" ht="29.25" customHeight="1">
      <c r="A25" s="47">
        <v>100</v>
      </c>
      <c r="B25" s="48" t="s">
        <v>844</v>
      </c>
      <c r="C25" s="49" t="s">
        <v>144</v>
      </c>
      <c r="D25" s="35"/>
      <c r="E25" s="50">
        <f t="shared" si="0"/>
        <v>4000</v>
      </c>
      <c r="F25" s="51">
        <v>800</v>
      </c>
      <c r="G25" s="51">
        <v>900</v>
      </c>
      <c r="H25" s="51">
        <v>1200</v>
      </c>
      <c r="I25" s="51">
        <v>1100</v>
      </c>
    </row>
    <row r="26" spans="1:9" ht="26.25" customHeight="1">
      <c r="A26" s="47">
        <v>100</v>
      </c>
      <c r="B26" s="48" t="s">
        <v>845</v>
      </c>
      <c r="C26" s="63" t="s">
        <v>145</v>
      </c>
      <c r="D26" s="35"/>
      <c r="E26" s="50">
        <f t="shared" si="0"/>
        <v>1005400</v>
      </c>
      <c r="F26" s="51">
        <v>251580</v>
      </c>
      <c r="G26" s="51">
        <v>251280</v>
      </c>
      <c r="H26" s="51">
        <v>251180</v>
      </c>
      <c r="I26" s="51">
        <v>251360</v>
      </c>
    </row>
    <row r="27" spans="1:9" ht="26.25" customHeight="1">
      <c r="A27" s="47">
        <v>100</v>
      </c>
      <c r="B27" s="48" t="s">
        <v>846</v>
      </c>
      <c r="C27" s="49" t="s">
        <v>146</v>
      </c>
      <c r="D27" s="35"/>
      <c r="E27" s="50">
        <f t="shared" si="0"/>
        <v>-99300</v>
      </c>
      <c r="F27" s="51">
        <v>-24860</v>
      </c>
      <c r="G27" s="51">
        <v>-24860</v>
      </c>
      <c r="H27" s="51">
        <v>-24890</v>
      </c>
      <c r="I27" s="51">
        <v>-24690</v>
      </c>
    </row>
    <row r="28" spans="1:9" ht="38.25" customHeight="1">
      <c r="A28" s="47">
        <v>182</v>
      </c>
      <c r="B28" s="48" t="s">
        <v>147</v>
      </c>
      <c r="C28" s="49" t="s">
        <v>148</v>
      </c>
      <c r="D28" s="35"/>
      <c r="E28" s="50">
        <f t="shared" si="0"/>
        <v>1313400</v>
      </c>
      <c r="F28" s="51">
        <v>328350</v>
      </c>
      <c r="G28" s="51">
        <v>328350</v>
      </c>
      <c r="H28" s="51">
        <v>328350</v>
      </c>
      <c r="I28" s="51">
        <v>328350</v>
      </c>
    </row>
    <row r="29" spans="1:9" ht="23.25" customHeight="1">
      <c r="A29" s="47">
        <v>182</v>
      </c>
      <c r="B29" s="48" t="s">
        <v>149</v>
      </c>
      <c r="C29" s="52" t="s">
        <v>150</v>
      </c>
      <c r="D29" s="35"/>
      <c r="E29" s="50">
        <f t="shared" si="0"/>
        <v>5000</v>
      </c>
      <c r="F29" s="51">
        <v>650</v>
      </c>
      <c r="G29" s="51">
        <v>1250</v>
      </c>
      <c r="H29" s="51">
        <v>1700</v>
      </c>
      <c r="I29" s="51">
        <v>1400</v>
      </c>
    </row>
    <row r="30" spans="1:9" ht="28.5" customHeight="1">
      <c r="A30" s="47">
        <v>182</v>
      </c>
      <c r="B30" s="48" t="s">
        <v>151</v>
      </c>
      <c r="C30" s="49" t="s">
        <v>152</v>
      </c>
      <c r="D30" s="35"/>
      <c r="E30" s="50">
        <f t="shared" si="0"/>
        <v>5000</v>
      </c>
      <c r="F30" s="51">
        <v>600</v>
      </c>
      <c r="G30" s="51">
        <v>1200</v>
      </c>
      <c r="H30" s="51">
        <v>1750</v>
      </c>
      <c r="I30" s="51">
        <v>1450</v>
      </c>
    </row>
    <row r="31" spans="1:9" ht="15.75" customHeight="1">
      <c r="A31" s="47">
        <v>182</v>
      </c>
      <c r="B31" s="48" t="s">
        <v>153</v>
      </c>
      <c r="C31" s="49" t="s">
        <v>154</v>
      </c>
      <c r="D31" s="53"/>
      <c r="E31" s="50">
        <f t="shared" si="0"/>
        <v>1010200</v>
      </c>
      <c r="F31" s="51">
        <v>365000</v>
      </c>
      <c r="G31" s="51">
        <v>519000</v>
      </c>
      <c r="H31" s="51">
        <v>76200</v>
      </c>
      <c r="I31" s="51">
        <v>50000</v>
      </c>
    </row>
    <row r="32" spans="1:9" ht="18.75" customHeight="1">
      <c r="A32" s="47">
        <v>182</v>
      </c>
      <c r="B32" s="48" t="s">
        <v>155</v>
      </c>
      <c r="C32" s="49" t="s">
        <v>156</v>
      </c>
      <c r="D32" s="54"/>
      <c r="E32" s="50">
        <f t="shared" si="0"/>
        <v>134400</v>
      </c>
      <c r="F32" s="51">
        <v>13500</v>
      </c>
      <c r="G32" s="51">
        <v>5000</v>
      </c>
      <c r="H32" s="51">
        <v>20500</v>
      </c>
      <c r="I32" s="51">
        <v>95400</v>
      </c>
    </row>
    <row r="33" spans="1:9" ht="22.5" customHeight="1">
      <c r="A33" s="47">
        <v>182</v>
      </c>
      <c r="B33" s="48" t="s">
        <v>157</v>
      </c>
      <c r="C33" s="49" t="s">
        <v>158</v>
      </c>
      <c r="D33" s="35"/>
      <c r="E33" s="50">
        <f t="shared" si="0"/>
        <v>1385500</v>
      </c>
      <c r="F33" s="51">
        <v>70000</v>
      </c>
      <c r="G33" s="51">
        <v>65000</v>
      </c>
      <c r="H33" s="51">
        <v>115000</v>
      </c>
      <c r="I33" s="51">
        <v>1135500</v>
      </c>
    </row>
    <row r="34" spans="1:9" ht="31.5" customHeight="1">
      <c r="A34" s="47">
        <v>182</v>
      </c>
      <c r="B34" s="48" t="s">
        <v>159</v>
      </c>
      <c r="C34" s="49" t="s">
        <v>160</v>
      </c>
      <c r="D34" s="35"/>
      <c r="E34" s="50">
        <f t="shared" si="0"/>
        <v>689300</v>
      </c>
      <c r="F34" s="51">
        <v>109700</v>
      </c>
      <c r="G34" s="51">
        <v>90000</v>
      </c>
      <c r="H34" s="51">
        <v>259200</v>
      </c>
      <c r="I34" s="51">
        <v>230400</v>
      </c>
    </row>
    <row r="35" spans="1:9" ht="34.5" customHeight="1">
      <c r="A35" s="55">
        <v>759</v>
      </c>
      <c r="B35" s="98" t="s">
        <v>162</v>
      </c>
      <c r="C35" s="56" t="s">
        <v>161</v>
      </c>
      <c r="D35" s="53"/>
      <c r="E35" s="50">
        <f t="shared" si="0"/>
        <v>23097</v>
      </c>
      <c r="F35" s="51">
        <v>5774.25</v>
      </c>
      <c r="G35" s="51">
        <v>5774.25</v>
      </c>
      <c r="H35" s="51">
        <v>5774.25</v>
      </c>
      <c r="I35" s="51">
        <v>5774.25</v>
      </c>
    </row>
    <row r="36" spans="1:9" ht="21" customHeight="1">
      <c r="A36" s="55">
        <v>759</v>
      </c>
      <c r="B36" s="98" t="s">
        <v>831</v>
      </c>
      <c r="C36" s="56" t="s">
        <v>163</v>
      </c>
      <c r="D36" s="53"/>
      <c r="E36" s="50">
        <f t="shared" si="0"/>
        <v>5000</v>
      </c>
      <c r="F36" s="51">
        <v>0</v>
      </c>
      <c r="G36" s="51">
        <v>2000</v>
      </c>
      <c r="H36" s="51">
        <v>3000</v>
      </c>
      <c r="I36" s="51">
        <v>0</v>
      </c>
    </row>
    <row r="37" spans="1:9" ht="16.5" customHeight="1">
      <c r="A37" s="57">
        <v>759</v>
      </c>
      <c r="B37" s="290" t="s">
        <v>164</v>
      </c>
      <c r="C37" s="58" t="s">
        <v>165</v>
      </c>
      <c r="D37" s="53"/>
      <c r="E37" s="59">
        <f t="shared" si="0"/>
        <v>553800</v>
      </c>
      <c r="F37" s="46">
        <f>SUM(F39:F44)</f>
        <v>138475</v>
      </c>
      <c r="G37" s="46">
        <f>SUM(G39:G44)</f>
        <v>138475</v>
      </c>
      <c r="H37" s="46">
        <f>SUM(H39:H44)</f>
        <v>138475</v>
      </c>
      <c r="I37" s="46">
        <f>SUM(I39:I44)</f>
        <v>138375</v>
      </c>
    </row>
    <row r="38" spans="1:9" ht="11.25" customHeight="1">
      <c r="A38" s="55">
        <v>759</v>
      </c>
      <c r="B38" s="98" t="s">
        <v>166</v>
      </c>
      <c r="C38" s="49" t="s">
        <v>167</v>
      </c>
      <c r="D38" s="53"/>
      <c r="E38" s="60">
        <f t="shared" si="0"/>
        <v>0</v>
      </c>
      <c r="F38" s="51"/>
      <c r="G38" s="51"/>
      <c r="H38" s="51"/>
      <c r="I38" s="51"/>
    </row>
    <row r="39" spans="1:9" s="62" customFormat="1" ht="22.5" customHeight="1">
      <c r="A39" s="291">
        <v>759</v>
      </c>
      <c r="B39" s="292" t="s">
        <v>168</v>
      </c>
      <c r="C39" s="49" t="s">
        <v>169</v>
      </c>
      <c r="D39" s="291"/>
      <c r="E39" s="59">
        <f t="shared" si="0"/>
        <v>318300</v>
      </c>
      <c r="F39" s="61">
        <v>79600</v>
      </c>
      <c r="G39" s="61">
        <v>79600</v>
      </c>
      <c r="H39" s="61">
        <v>79600</v>
      </c>
      <c r="I39" s="61">
        <v>79500</v>
      </c>
    </row>
    <row r="40" spans="1:9" s="62" customFormat="1" ht="15.75" customHeight="1">
      <c r="A40" s="291">
        <v>759</v>
      </c>
      <c r="B40" s="292" t="s">
        <v>168</v>
      </c>
      <c r="C40" s="49" t="s">
        <v>170</v>
      </c>
      <c r="D40" s="291"/>
      <c r="E40" s="59">
        <f t="shared" si="0"/>
        <v>0</v>
      </c>
      <c r="F40" s="61"/>
      <c r="G40" s="61"/>
      <c r="H40" s="61"/>
      <c r="I40" s="61"/>
    </row>
    <row r="41" spans="1:9" ht="18.75" customHeight="1">
      <c r="A41" s="55">
        <v>759</v>
      </c>
      <c r="B41" s="98" t="s">
        <v>171</v>
      </c>
      <c r="C41" s="49" t="s">
        <v>172</v>
      </c>
      <c r="D41" s="53"/>
      <c r="E41" s="59">
        <f t="shared" si="0"/>
        <v>0</v>
      </c>
      <c r="F41" s="51"/>
      <c r="G41" s="51"/>
      <c r="H41" s="51"/>
      <c r="I41" s="51"/>
    </row>
    <row r="42" spans="1:9" ht="20.25" customHeight="1">
      <c r="A42" s="55">
        <v>759</v>
      </c>
      <c r="B42" s="98" t="s">
        <v>173</v>
      </c>
      <c r="C42" s="49" t="s">
        <v>174</v>
      </c>
      <c r="D42" s="53"/>
      <c r="E42" s="59">
        <f t="shared" si="0"/>
        <v>202500</v>
      </c>
      <c r="F42" s="51">
        <v>50625</v>
      </c>
      <c r="G42" s="51">
        <v>50625</v>
      </c>
      <c r="H42" s="51">
        <v>50625</v>
      </c>
      <c r="I42" s="51">
        <v>50625</v>
      </c>
    </row>
    <row r="43" spans="1:9" s="10" customFormat="1" ht="15">
      <c r="A43" s="288">
        <v>759</v>
      </c>
      <c r="B43" s="289" t="s">
        <v>175</v>
      </c>
      <c r="C43" s="63" t="s">
        <v>176</v>
      </c>
      <c r="D43" s="288"/>
      <c r="E43" s="59">
        <f t="shared" si="0"/>
        <v>33000</v>
      </c>
      <c r="F43" s="293">
        <v>8250</v>
      </c>
      <c r="G43" s="293">
        <v>8250</v>
      </c>
      <c r="H43" s="293">
        <v>8250</v>
      </c>
      <c r="I43" s="293">
        <v>8250</v>
      </c>
    </row>
    <row r="44" spans="1:9" s="10" customFormat="1" ht="11.25" hidden="1">
      <c r="A44" s="288">
        <v>759</v>
      </c>
      <c r="B44" s="294" t="s">
        <v>177</v>
      </c>
      <c r="C44" s="63" t="s">
        <v>178</v>
      </c>
      <c r="D44" s="288"/>
      <c r="E44" s="59">
        <f t="shared" si="0"/>
        <v>0</v>
      </c>
      <c r="F44" s="293"/>
      <c r="G44" s="293"/>
      <c r="H44" s="293">
        <v>0</v>
      </c>
      <c r="I44" s="293"/>
    </row>
    <row r="45" spans="1:9" s="13" customFormat="1" ht="15" customHeight="1">
      <c r="A45" s="481" t="s">
        <v>179</v>
      </c>
      <c r="B45" s="482"/>
      <c r="C45" s="483"/>
      <c r="D45" s="57"/>
      <c r="E45" s="59">
        <f t="shared" si="0"/>
        <v>6804497</v>
      </c>
      <c r="F45" s="66">
        <f>SUM(F23+F37)</f>
        <v>1451869.25</v>
      </c>
      <c r="G45" s="66">
        <f>SUM(G23+G37)</f>
        <v>1575819.25</v>
      </c>
      <c r="H45" s="66">
        <f>SUM(H23+H37)</f>
        <v>1369939.25</v>
      </c>
      <c r="I45" s="66">
        <f>SUM(I23+I37)</f>
        <v>2406869.25</v>
      </c>
    </row>
    <row r="46" spans="1:9" s="13" customFormat="1" ht="14.25" customHeight="1">
      <c r="A46" s="57"/>
      <c r="B46" s="170" t="s">
        <v>180</v>
      </c>
      <c r="C46" s="170"/>
      <c r="D46" s="57"/>
      <c r="E46" s="66"/>
      <c r="F46" s="66"/>
      <c r="G46" s="66"/>
      <c r="H46" s="66"/>
      <c r="I46" s="66"/>
    </row>
    <row r="47" spans="1:9" s="69" customFormat="1" ht="14.25" customHeight="1">
      <c r="A47" s="35"/>
      <c r="B47" s="38" t="s">
        <v>181</v>
      </c>
      <c r="C47" s="67"/>
      <c r="D47" s="55"/>
      <c r="E47" s="345">
        <v>624700</v>
      </c>
      <c r="F47" s="68"/>
      <c r="G47" s="68"/>
      <c r="H47" s="68"/>
      <c r="I47" s="68"/>
    </row>
    <row r="48" spans="1:9" s="13" customFormat="1" ht="14.25" customHeight="1">
      <c r="A48" s="64"/>
      <c r="B48" s="65" t="s">
        <v>182</v>
      </c>
      <c r="C48" s="65"/>
      <c r="D48" s="70"/>
      <c r="E48" s="71"/>
      <c r="F48" s="72"/>
      <c r="G48" s="73"/>
      <c r="H48" s="74"/>
      <c r="I48" s="75"/>
    </row>
    <row r="49" spans="1:9" s="13" customFormat="1" ht="24.75" customHeight="1">
      <c r="A49" s="76" t="s">
        <v>183</v>
      </c>
      <c r="B49" s="77"/>
      <c r="C49" s="77"/>
      <c r="D49" s="78"/>
      <c r="E49" s="79">
        <f>SUM(E45:E48)</f>
        <v>7429197</v>
      </c>
      <c r="F49" s="79">
        <f>SUM(F45:F48)</f>
        <v>1451869.25</v>
      </c>
      <c r="G49" s="79">
        <f>SUM(G45:G48)</f>
        <v>1575819.25</v>
      </c>
      <c r="H49" s="79">
        <f>SUM(H45:H48)</f>
        <v>1369939.25</v>
      </c>
      <c r="I49" s="79">
        <f>SUM(I45:I48)</f>
        <v>2406869.25</v>
      </c>
    </row>
    <row r="50" spans="1:9" s="84" customFormat="1" ht="10.5" customHeight="1">
      <c r="A50" s="80" t="s">
        <v>184</v>
      </c>
      <c r="B50" s="24"/>
      <c r="C50" s="24"/>
      <c r="D50" s="81"/>
      <c r="E50" s="82">
        <v>0</v>
      </c>
      <c r="F50" s="83">
        <v>0</v>
      </c>
      <c r="G50" s="82">
        <v>0</v>
      </c>
      <c r="H50" s="83">
        <v>0</v>
      </c>
      <c r="I50" s="83">
        <v>0</v>
      </c>
    </row>
    <row r="51" spans="1:9" ht="18.75" customHeight="1">
      <c r="A51" s="39" t="s">
        <v>185</v>
      </c>
      <c r="B51" s="40"/>
      <c r="C51" s="40"/>
      <c r="D51" s="85"/>
      <c r="E51" s="86">
        <f>SUM(E45:E50)</f>
        <v>14858394</v>
      </c>
      <c r="F51" s="86">
        <f>SUM(F45:F50)</f>
        <v>2903738.5</v>
      </c>
      <c r="G51" s="86">
        <f>SUM(G45:G50)</f>
        <v>3151638.5</v>
      </c>
      <c r="H51" s="86">
        <f>SUM(H45:H50)</f>
        <v>2739878.5</v>
      </c>
      <c r="I51" s="86">
        <f>SUM(I45:I50)</f>
        <v>4813738.5</v>
      </c>
    </row>
    <row r="52" spans="1:9" ht="12.75">
      <c r="A52" s="48" t="s">
        <v>186</v>
      </c>
      <c r="B52" s="87"/>
      <c r="C52" s="63"/>
      <c r="D52" s="55"/>
      <c r="E52" s="68"/>
      <c r="F52" s="88"/>
      <c r="G52" s="88"/>
      <c r="H52" s="88"/>
      <c r="I52" s="68"/>
    </row>
    <row r="53" spans="1:9" ht="24" customHeight="1">
      <c r="A53" s="55">
        <v>759</v>
      </c>
      <c r="B53" s="87" t="s">
        <v>816</v>
      </c>
      <c r="C53" s="63" t="s">
        <v>187</v>
      </c>
      <c r="D53" s="55" t="s">
        <v>25</v>
      </c>
      <c r="E53" s="68">
        <f aca="true" t="shared" si="1" ref="E53:E77">F53+G53+H53+I53</f>
        <v>908493</v>
      </c>
      <c r="F53" s="68">
        <v>192069</v>
      </c>
      <c r="G53" s="68">
        <v>324368</v>
      </c>
      <c r="H53" s="68">
        <v>192070</v>
      </c>
      <c r="I53" s="68">
        <v>199986</v>
      </c>
    </row>
    <row r="54" spans="1:9" ht="24" customHeight="1">
      <c r="A54" s="55">
        <v>759</v>
      </c>
      <c r="B54" s="89" t="s">
        <v>188</v>
      </c>
      <c r="C54" s="63" t="s">
        <v>189</v>
      </c>
      <c r="D54" s="55" t="s">
        <v>34</v>
      </c>
      <c r="E54" s="68">
        <f t="shared" si="1"/>
        <v>2976775</v>
      </c>
      <c r="F54" s="68">
        <v>663766</v>
      </c>
      <c r="G54" s="68">
        <v>702463</v>
      </c>
      <c r="H54" s="88">
        <v>830210</v>
      </c>
      <c r="I54" s="68">
        <v>780336</v>
      </c>
    </row>
    <row r="55" spans="1:9" ht="18" customHeight="1">
      <c r="A55" s="90">
        <v>759</v>
      </c>
      <c r="B55" s="91" t="s">
        <v>190</v>
      </c>
      <c r="C55" s="92" t="s">
        <v>191</v>
      </c>
      <c r="D55" s="90" t="s">
        <v>52</v>
      </c>
      <c r="E55" s="68">
        <f t="shared" si="1"/>
        <v>50000</v>
      </c>
      <c r="F55" s="68">
        <v>0</v>
      </c>
      <c r="G55" s="68">
        <v>0</v>
      </c>
      <c r="H55" s="68">
        <v>50000</v>
      </c>
      <c r="I55" s="68">
        <v>0</v>
      </c>
    </row>
    <row r="56" spans="1:9" ht="24" customHeight="1">
      <c r="A56" s="55">
        <v>759</v>
      </c>
      <c r="B56" s="87" t="s">
        <v>192</v>
      </c>
      <c r="C56" s="63" t="s">
        <v>193</v>
      </c>
      <c r="D56" s="55" t="s">
        <v>194</v>
      </c>
      <c r="E56" s="68">
        <f t="shared" si="1"/>
        <v>8000</v>
      </c>
      <c r="F56" s="68">
        <v>0</v>
      </c>
      <c r="G56" s="88">
        <v>0</v>
      </c>
      <c r="H56" s="88">
        <v>0</v>
      </c>
      <c r="I56" s="68">
        <v>8000</v>
      </c>
    </row>
    <row r="57" spans="1:9" ht="24" customHeight="1">
      <c r="A57" s="55">
        <v>759</v>
      </c>
      <c r="B57" s="87" t="s">
        <v>197</v>
      </c>
      <c r="C57" s="63" t="s">
        <v>198</v>
      </c>
      <c r="D57" s="55" t="s">
        <v>62</v>
      </c>
      <c r="E57" s="68">
        <f t="shared" si="1"/>
        <v>33000</v>
      </c>
      <c r="F57" s="68">
        <v>5950</v>
      </c>
      <c r="G57" s="88">
        <v>4750</v>
      </c>
      <c r="H57" s="88">
        <v>7950</v>
      </c>
      <c r="I57" s="68">
        <v>14350</v>
      </c>
    </row>
    <row r="58" spans="1:9" ht="18.75" customHeight="1">
      <c r="A58" s="55">
        <v>759</v>
      </c>
      <c r="B58" s="89" t="s">
        <v>195</v>
      </c>
      <c r="C58" s="94" t="s">
        <v>196</v>
      </c>
      <c r="D58" s="93" t="s">
        <v>62</v>
      </c>
      <c r="E58" s="68">
        <f t="shared" si="1"/>
        <v>276512.8</v>
      </c>
      <c r="F58" s="68">
        <v>95193</v>
      </c>
      <c r="G58" s="88">
        <v>66500</v>
      </c>
      <c r="H58" s="88">
        <v>64600</v>
      </c>
      <c r="I58" s="68">
        <v>50219.8</v>
      </c>
    </row>
    <row r="59" spans="1:9" ht="25.5" customHeight="1">
      <c r="A59" s="55">
        <v>759</v>
      </c>
      <c r="B59" s="89" t="s">
        <v>815</v>
      </c>
      <c r="C59" s="94" t="s">
        <v>814</v>
      </c>
      <c r="D59" s="93" t="s">
        <v>62</v>
      </c>
      <c r="E59" s="68">
        <f t="shared" si="1"/>
        <v>36280.2</v>
      </c>
      <c r="F59" s="68">
        <v>3628.02</v>
      </c>
      <c r="G59" s="88">
        <v>10884.06</v>
      </c>
      <c r="H59" s="88">
        <v>10884.06</v>
      </c>
      <c r="I59" s="68">
        <v>10884.06</v>
      </c>
    </row>
    <row r="60" spans="1:9" ht="17.25" customHeight="1">
      <c r="A60" s="55">
        <v>759</v>
      </c>
      <c r="B60" s="89" t="s">
        <v>738</v>
      </c>
      <c r="C60" s="94" t="s">
        <v>813</v>
      </c>
      <c r="D60" s="93" t="s">
        <v>62</v>
      </c>
      <c r="E60" s="68">
        <f t="shared" si="1"/>
        <v>50000</v>
      </c>
      <c r="F60" s="68">
        <v>0</v>
      </c>
      <c r="G60" s="88">
        <v>0</v>
      </c>
      <c r="H60" s="88">
        <v>0</v>
      </c>
      <c r="I60" s="68">
        <v>50000</v>
      </c>
    </row>
    <row r="61" spans="1:9" ht="24" customHeight="1">
      <c r="A61" s="55">
        <v>759</v>
      </c>
      <c r="B61" s="87" t="s">
        <v>199</v>
      </c>
      <c r="C61" s="63" t="s">
        <v>200</v>
      </c>
      <c r="D61" s="55" t="s">
        <v>62</v>
      </c>
      <c r="E61" s="68">
        <f t="shared" si="1"/>
        <v>7000</v>
      </c>
      <c r="F61" s="68">
        <v>0</v>
      </c>
      <c r="G61" s="68">
        <v>0</v>
      </c>
      <c r="H61" s="68">
        <v>7000</v>
      </c>
      <c r="I61" s="68">
        <v>0</v>
      </c>
    </row>
    <row r="62" spans="1:9" ht="15.75" customHeight="1">
      <c r="A62" s="55">
        <v>759</v>
      </c>
      <c r="B62" s="87" t="s">
        <v>201</v>
      </c>
      <c r="C62" s="63" t="s">
        <v>812</v>
      </c>
      <c r="D62" s="55" t="s">
        <v>62</v>
      </c>
      <c r="E62" s="68">
        <f t="shared" si="1"/>
        <v>20000</v>
      </c>
      <c r="F62" s="68">
        <v>0</v>
      </c>
      <c r="G62" s="68">
        <v>0</v>
      </c>
      <c r="H62" s="68">
        <v>20000</v>
      </c>
      <c r="I62" s="68">
        <v>0</v>
      </c>
    </row>
    <row r="63" spans="1:9" ht="18" customHeight="1">
      <c r="A63" s="55">
        <v>759</v>
      </c>
      <c r="B63" s="87" t="s">
        <v>832</v>
      </c>
      <c r="C63" s="63" t="s">
        <v>833</v>
      </c>
      <c r="D63" s="55" t="s">
        <v>62</v>
      </c>
      <c r="E63" s="68">
        <f t="shared" si="1"/>
        <v>2000</v>
      </c>
      <c r="F63" s="68">
        <v>0</v>
      </c>
      <c r="G63" s="68">
        <v>0</v>
      </c>
      <c r="H63" s="68">
        <v>2000</v>
      </c>
      <c r="I63" s="68">
        <v>0</v>
      </c>
    </row>
    <row r="64" spans="1:9" ht="24" customHeight="1">
      <c r="A64" s="55">
        <v>759</v>
      </c>
      <c r="B64" s="87" t="s">
        <v>202</v>
      </c>
      <c r="C64" s="63" t="s">
        <v>203</v>
      </c>
      <c r="D64" s="55" t="s">
        <v>70</v>
      </c>
      <c r="E64" s="68">
        <f t="shared" si="1"/>
        <v>202500</v>
      </c>
      <c r="F64" s="68">
        <v>50625</v>
      </c>
      <c r="G64" s="68">
        <v>50625</v>
      </c>
      <c r="H64" s="68">
        <v>50625</v>
      </c>
      <c r="I64" s="68">
        <v>50625</v>
      </c>
    </row>
    <row r="65" spans="1:9" ht="24" customHeight="1">
      <c r="A65" s="55">
        <v>759</v>
      </c>
      <c r="B65" s="87" t="s">
        <v>204</v>
      </c>
      <c r="C65" s="63" t="s">
        <v>205</v>
      </c>
      <c r="D65" s="55" t="s">
        <v>74</v>
      </c>
      <c r="E65" s="68">
        <f t="shared" si="1"/>
        <v>10000</v>
      </c>
      <c r="F65" s="68">
        <v>0</v>
      </c>
      <c r="G65" s="68">
        <v>4000</v>
      </c>
      <c r="H65" s="68">
        <v>6000</v>
      </c>
      <c r="I65" s="68">
        <v>0</v>
      </c>
    </row>
    <row r="66" spans="1:9" ht="24" customHeight="1">
      <c r="A66" s="55">
        <v>759</v>
      </c>
      <c r="B66" s="91" t="s">
        <v>206</v>
      </c>
      <c r="C66" s="94" t="s">
        <v>207</v>
      </c>
      <c r="D66" s="93" t="s">
        <v>79</v>
      </c>
      <c r="E66" s="68">
        <f t="shared" si="1"/>
        <v>5000</v>
      </c>
      <c r="F66" s="95">
        <v>0</v>
      </c>
      <c r="G66" s="95">
        <v>0</v>
      </c>
      <c r="H66" s="95">
        <v>3000</v>
      </c>
      <c r="I66" s="95">
        <v>2000</v>
      </c>
    </row>
    <row r="67" spans="1:9" ht="24" customHeight="1">
      <c r="A67" s="55">
        <v>759</v>
      </c>
      <c r="B67" s="87" t="s">
        <v>208</v>
      </c>
      <c r="C67" s="63" t="s">
        <v>209</v>
      </c>
      <c r="D67" s="55" t="s">
        <v>82</v>
      </c>
      <c r="E67" s="68">
        <f t="shared" si="1"/>
        <v>1708841.54</v>
      </c>
      <c r="F67" s="88">
        <v>562500</v>
      </c>
      <c r="G67" s="88">
        <v>562500</v>
      </c>
      <c r="H67" s="88">
        <v>362500</v>
      </c>
      <c r="I67" s="68">
        <v>221341.54</v>
      </c>
    </row>
    <row r="68" spans="1:9" ht="24" customHeight="1">
      <c r="A68" s="55">
        <v>759</v>
      </c>
      <c r="B68" s="87" t="s">
        <v>210</v>
      </c>
      <c r="C68" s="63" t="s">
        <v>211</v>
      </c>
      <c r="D68" s="55" t="s">
        <v>82</v>
      </c>
      <c r="E68" s="68">
        <f t="shared" si="1"/>
        <v>300000</v>
      </c>
      <c r="F68" s="88">
        <v>0</v>
      </c>
      <c r="G68" s="88">
        <v>180000</v>
      </c>
      <c r="H68" s="88">
        <v>120000</v>
      </c>
      <c r="I68" s="68">
        <v>0</v>
      </c>
    </row>
    <row r="69" spans="1:9" ht="17.25" customHeight="1">
      <c r="A69" s="55">
        <v>759</v>
      </c>
      <c r="B69" s="87" t="s">
        <v>212</v>
      </c>
      <c r="C69" s="63" t="s">
        <v>213</v>
      </c>
      <c r="D69" s="55" t="s">
        <v>88</v>
      </c>
      <c r="E69" s="68">
        <f t="shared" si="1"/>
        <v>40000</v>
      </c>
      <c r="F69" s="68">
        <v>0</v>
      </c>
      <c r="G69" s="88">
        <v>10000</v>
      </c>
      <c r="H69" s="68">
        <v>15000</v>
      </c>
      <c r="I69" s="68">
        <v>15000</v>
      </c>
    </row>
    <row r="70" spans="1:9" ht="17.25" customHeight="1">
      <c r="A70" s="55">
        <v>759</v>
      </c>
      <c r="B70" s="87" t="s">
        <v>811</v>
      </c>
      <c r="C70" s="63" t="s">
        <v>810</v>
      </c>
      <c r="D70" s="55" t="s">
        <v>88</v>
      </c>
      <c r="E70" s="68">
        <f t="shared" si="1"/>
        <v>2000</v>
      </c>
      <c r="F70" s="68">
        <v>0</v>
      </c>
      <c r="G70" s="88">
        <v>2000</v>
      </c>
      <c r="H70" s="68">
        <v>0</v>
      </c>
      <c r="I70" s="68">
        <v>0</v>
      </c>
    </row>
    <row r="71" spans="1:9" ht="17.25" customHeight="1">
      <c r="A71" s="93">
        <v>759</v>
      </c>
      <c r="B71" s="87" t="s">
        <v>739</v>
      </c>
      <c r="C71" s="63" t="s">
        <v>215</v>
      </c>
      <c r="D71" s="55" t="s">
        <v>91</v>
      </c>
      <c r="E71" s="68">
        <f t="shared" si="1"/>
        <v>15000</v>
      </c>
      <c r="F71" s="68">
        <v>0</v>
      </c>
      <c r="G71" s="88">
        <v>0</v>
      </c>
      <c r="H71" s="68">
        <v>15000</v>
      </c>
      <c r="I71" s="68">
        <v>0</v>
      </c>
    </row>
    <row r="72" spans="1:9" ht="18" customHeight="1">
      <c r="A72" s="93">
        <v>759</v>
      </c>
      <c r="B72" s="87" t="s">
        <v>214</v>
      </c>
      <c r="C72" s="63" t="s">
        <v>215</v>
      </c>
      <c r="D72" s="55" t="s">
        <v>91</v>
      </c>
      <c r="E72" s="68">
        <f t="shared" si="1"/>
        <v>315000</v>
      </c>
      <c r="F72" s="68">
        <v>146250</v>
      </c>
      <c r="G72" s="88">
        <v>56250</v>
      </c>
      <c r="H72" s="68">
        <v>56250</v>
      </c>
      <c r="I72" s="68">
        <v>56250</v>
      </c>
    </row>
    <row r="73" spans="1:9" ht="21" customHeight="1">
      <c r="A73" s="55">
        <v>759</v>
      </c>
      <c r="B73" s="96" t="s">
        <v>740</v>
      </c>
      <c r="C73" s="56" t="s">
        <v>216</v>
      </c>
      <c r="D73" s="55" t="s">
        <v>95</v>
      </c>
      <c r="E73" s="68">
        <f t="shared" si="1"/>
        <v>541174.03</v>
      </c>
      <c r="F73" s="68">
        <v>155000</v>
      </c>
      <c r="G73" s="68">
        <v>160000</v>
      </c>
      <c r="H73" s="68">
        <v>160408.15</v>
      </c>
      <c r="I73" s="68">
        <v>65765.88</v>
      </c>
    </row>
    <row r="74" spans="1:9" ht="16.5" customHeight="1">
      <c r="A74" s="55">
        <v>759</v>
      </c>
      <c r="B74" s="96" t="s">
        <v>217</v>
      </c>
      <c r="C74" s="63" t="s">
        <v>218</v>
      </c>
      <c r="D74" s="55" t="s">
        <v>101</v>
      </c>
      <c r="E74" s="68">
        <f t="shared" si="1"/>
        <v>100000</v>
      </c>
      <c r="F74" s="68">
        <v>0</v>
      </c>
      <c r="G74" s="68">
        <v>50000</v>
      </c>
      <c r="H74" s="68">
        <v>50000</v>
      </c>
      <c r="I74" s="68">
        <v>0</v>
      </c>
    </row>
    <row r="75" spans="1:9" ht="24" customHeight="1">
      <c r="A75" s="55">
        <v>759</v>
      </c>
      <c r="B75" s="97" t="s">
        <v>219</v>
      </c>
      <c r="C75" s="63" t="s">
        <v>220</v>
      </c>
      <c r="D75" s="55">
        <v>1001</v>
      </c>
      <c r="E75" s="68">
        <f t="shared" si="1"/>
        <v>518661</v>
      </c>
      <c r="F75" s="68">
        <v>128444.88</v>
      </c>
      <c r="G75" s="68">
        <v>128444.88</v>
      </c>
      <c r="H75" s="68">
        <v>128444.88</v>
      </c>
      <c r="I75" s="68">
        <v>133326.36</v>
      </c>
    </row>
    <row r="76" spans="1:9" ht="12.75" customHeight="1">
      <c r="A76" s="55">
        <v>759</v>
      </c>
      <c r="B76" s="87" t="s">
        <v>221</v>
      </c>
      <c r="C76" s="63" t="s">
        <v>222</v>
      </c>
      <c r="D76" s="55" t="s">
        <v>109</v>
      </c>
      <c r="E76" s="68">
        <f t="shared" si="1"/>
        <v>144600</v>
      </c>
      <c r="F76" s="68">
        <v>28650</v>
      </c>
      <c r="G76" s="68">
        <v>43650</v>
      </c>
      <c r="H76" s="68">
        <v>43650</v>
      </c>
      <c r="I76" s="68">
        <v>28650</v>
      </c>
    </row>
    <row r="77" spans="1:9" ht="12.75" customHeight="1">
      <c r="A77" s="55">
        <v>759</v>
      </c>
      <c r="B77" s="87" t="s">
        <v>223</v>
      </c>
      <c r="C77" s="63" t="s">
        <v>224</v>
      </c>
      <c r="D77" s="55" t="s">
        <v>225</v>
      </c>
      <c r="E77" s="68">
        <f t="shared" si="1"/>
        <v>166.85</v>
      </c>
      <c r="F77" s="68">
        <v>0</v>
      </c>
      <c r="G77" s="68">
        <v>166.85</v>
      </c>
      <c r="H77" s="68">
        <v>0</v>
      </c>
      <c r="I77" s="68">
        <v>0</v>
      </c>
    </row>
    <row r="78" spans="1:9" ht="17.25" customHeight="1">
      <c r="A78" s="98" t="s">
        <v>226</v>
      </c>
      <c r="B78" s="48"/>
      <c r="C78" s="49"/>
      <c r="D78" s="55"/>
      <c r="E78" s="68">
        <f>SUM(F78:I78)</f>
        <v>8271004.42</v>
      </c>
      <c r="F78" s="68">
        <f>SUM(F53:F77)</f>
        <v>2032075.9</v>
      </c>
      <c r="G78" s="68">
        <f>SUM(G53:G77)</f>
        <v>2356601.79</v>
      </c>
      <c r="H78" s="68">
        <f>SUM(H53:H77)</f>
        <v>2195592.09</v>
      </c>
      <c r="I78" s="68">
        <f>SUM(I53:I77)</f>
        <v>1686734.6400000001</v>
      </c>
    </row>
    <row r="79" spans="1:9" ht="17.25" customHeight="1">
      <c r="A79" s="99" t="s">
        <v>227</v>
      </c>
      <c r="B79" s="100"/>
      <c r="C79" s="101"/>
      <c r="D79" s="102"/>
      <c r="E79" s="103"/>
      <c r="F79" s="104"/>
      <c r="G79" s="105"/>
      <c r="H79" s="104"/>
      <c r="I79" s="106"/>
    </row>
    <row r="80" spans="1:5" ht="26.25" customHeight="1">
      <c r="A80" s="479" t="s">
        <v>228</v>
      </c>
      <c r="B80" s="477"/>
      <c r="C80" s="478"/>
      <c r="D80" s="107"/>
      <c r="E80" s="108"/>
    </row>
    <row r="81" spans="1:9" ht="17.25" customHeight="1">
      <c r="A81" s="476" t="s">
        <v>229</v>
      </c>
      <c r="B81" s="477"/>
      <c r="C81" s="478"/>
      <c r="D81" s="85"/>
      <c r="E81" s="109"/>
      <c r="F81" s="110"/>
      <c r="G81" s="109"/>
      <c r="H81" s="110"/>
      <c r="I81" s="111"/>
    </row>
    <row r="82" spans="1:9" ht="14.25" customHeight="1">
      <c r="A82" s="476" t="s">
        <v>230</v>
      </c>
      <c r="B82" s="477"/>
      <c r="C82" s="478"/>
      <c r="D82" s="85"/>
      <c r="E82" s="109"/>
      <c r="F82" s="110"/>
      <c r="G82" s="109"/>
      <c r="H82" s="110"/>
      <c r="I82" s="111"/>
    </row>
    <row r="83" spans="1:9" ht="19.5" customHeight="1">
      <c r="A83" s="479" t="s">
        <v>231</v>
      </c>
      <c r="B83" s="477"/>
      <c r="C83" s="478"/>
      <c r="D83" s="35"/>
      <c r="E83" s="36">
        <f>SUM(E78:E82)</f>
        <v>8271004.42</v>
      </c>
      <c r="F83" s="36">
        <f>SUM(F78:F82)</f>
        <v>2032075.9</v>
      </c>
      <c r="G83" s="36">
        <f>SUM(G78:G82)</f>
        <v>2356601.79</v>
      </c>
      <c r="H83" s="36">
        <f>SUM(H78:H82)</f>
        <v>2195592.09</v>
      </c>
      <c r="I83" s="36">
        <f>SUM(I78:I82)</f>
        <v>1686734.6400000001</v>
      </c>
    </row>
    <row r="84" spans="1:9" ht="21" customHeight="1">
      <c r="A84" s="112" t="s">
        <v>232</v>
      </c>
      <c r="B84" s="113"/>
      <c r="C84" s="113"/>
      <c r="D84" s="107"/>
      <c r="E84" s="297">
        <f>SUM(E20+E45-E83)</f>
        <v>-624700</v>
      </c>
      <c r="F84" s="297">
        <f>SUM(F20+F45-F83)</f>
        <v>261600.77000000002</v>
      </c>
      <c r="G84" s="297">
        <f>SUM(G20+G45-G83)</f>
        <v>61024.87999999989</v>
      </c>
      <c r="H84" s="297">
        <f>SUM(H20+H45-H83)</f>
        <v>16154.580000000075</v>
      </c>
      <c r="I84" s="297">
        <f>SUM(I20+I45-I83)</f>
        <v>1561942.0299999998</v>
      </c>
    </row>
    <row r="85" spans="1:9" ht="23.25" customHeight="1">
      <c r="A85" s="114"/>
      <c r="B85" s="44"/>
      <c r="C85" s="44"/>
      <c r="D85" s="53"/>
      <c r="E85" s="115"/>
      <c r="F85" s="68"/>
      <c r="G85" s="115"/>
      <c r="H85" s="68"/>
      <c r="I85" s="68"/>
    </row>
    <row r="86" ht="27.75" customHeight="1">
      <c r="A86" s="116" t="s">
        <v>233</v>
      </c>
    </row>
    <row r="87" ht="21.75" customHeight="1">
      <c r="A87" s="12"/>
    </row>
    <row r="88" ht="25.5" customHeight="1">
      <c r="A88" s="12"/>
    </row>
  </sheetData>
  <sheetProtection/>
  <mergeCells count="13">
    <mergeCell ref="A83:C83"/>
    <mergeCell ref="F4:I4"/>
    <mergeCell ref="F3:I3"/>
    <mergeCell ref="F6:I6"/>
    <mergeCell ref="F9:I9"/>
    <mergeCell ref="A23:C23"/>
    <mergeCell ref="A45:C45"/>
    <mergeCell ref="A80:C80"/>
    <mergeCell ref="F2:I2"/>
    <mergeCell ref="F1:I1"/>
    <mergeCell ref="F5:I5"/>
    <mergeCell ref="A81:C81"/>
    <mergeCell ref="A82:C82"/>
  </mergeCells>
  <printOptions/>
  <pageMargins left="0" right="0" top="0.7874015748031497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"/>
  <sheetViews>
    <sheetView view="pageBreakPreview" zoomScaleSheetLayoutView="100" zoomScalePageLayoutView="0" workbookViewId="0" topLeftCell="A35">
      <selection activeCell="O4" sqref="O4"/>
    </sheetView>
  </sheetViews>
  <sheetFormatPr defaultColWidth="9.140625" defaultRowHeight="15"/>
  <cols>
    <col min="1" max="1" width="5.57421875" style="180" customWidth="1"/>
    <col min="2" max="2" width="20.57421875" style="181" hidden="1" customWidth="1"/>
    <col min="3" max="3" width="32.28125" style="182" customWidth="1"/>
    <col min="4" max="4" width="4.8515625" style="181" customWidth="1"/>
    <col min="5" max="5" width="5.00390625" style="181" customWidth="1"/>
    <col min="6" max="7" width="4.7109375" style="181" customWidth="1"/>
    <col min="8" max="8" width="4.57421875" style="181" customWidth="1"/>
    <col min="9" max="9" width="4.7109375" style="181" customWidth="1"/>
    <col min="10" max="10" width="11.140625" style="181" customWidth="1"/>
    <col min="11" max="11" width="12.28125" style="183" hidden="1" customWidth="1"/>
    <col min="12" max="12" width="13.421875" style="183" customWidth="1"/>
    <col min="13" max="16384" width="9.140625" style="180" customWidth="1"/>
  </cols>
  <sheetData>
    <row r="1" spans="1:12" s="178" customFormat="1" ht="15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2" s="178" customFormat="1" ht="15">
      <c r="A2" s="484" t="s">
        <v>835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1:12" s="178" customFormat="1" ht="15">
      <c r="A3" s="484" t="s">
        <v>859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2" s="178" customFormat="1" ht="12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.75" hidden="1"/>
    <row r="6" spans="1:12" s="178" customFormat="1" ht="18" customHeight="1">
      <c r="A6" s="487" t="s">
        <v>269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1:12" s="178" customFormat="1" ht="18.75" customHeight="1">
      <c r="A7" s="486" t="s">
        <v>834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</row>
    <row r="8" spans="2:12" s="178" customFormat="1" ht="12.75">
      <c r="B8" s="184"/>
      <c r="C8" s="185"/>
      <c r="D8" s="184"/>
      <c r="E8" s="184"/>
      <c r="F8" s="184"/>
      <c r="G8" s="184"/>
      <c r="H8" s="184"/>
      <c r="I8" s="184"/>
      <c r="J8" s="184"/>
      <c r="K8" s="186" t="s">
        <v>270</v>
      </c>
      <c r="L8" s="186" t="s">
        <v>271</v>
      </c>
    </row>
    <row r="9" spans="1:12" s="178" customFormat="1" ht="12.75" customHeight="1">
      <c r="A9" s="488" t="s">
        <v>272</v>
      </c>
      <c r="B9" s="488" t="s">
        <v>272</v>
      </c>
      <c r="C9" s="489" t="s">
        <v>273</v>
      </c>
      <c r="D9" s="490"/>
      <c r="E9" s="490"/>
      <c r="F9" s="490"/>
      <c r="G9" s="490"/>
      <c r="H9" s="490"/>
      <c r="I9" s="490"/>
      <c r="J9" s="490"/>
      <c r="K9" s="485" t="s">
        <v>274</v>
      </c>
      <c r="L9" s="485" t="s">
        <v>274</v>
      </c>
    </row>
    <row r="10" spans="1:12" s="189" customFormat="1" ht="102.75" customHeight="1">
      <c r="A10" s="488"/>
      <c r="B10" s="488"/>
      <c r="C10" s="489"/>
      <c r="D10" s="301" t="s">
        <v>275</v>
      </c>
      <c r="E10" s="301" t="s">
        <v>276</v>
      </c>
      <c r="F10" s="301" t="s">
        <v>277</v>
      </c>
      <c r="G10" s="301" t="s">
        <v>278</v>
      </c>
      <c r="H10" s="301" t="s">
        <v>279</v>
      </c>
      <c r="I10" s="187" t="s">
        <v>280</v>
      </c>
      <c r="J10" s="188" t="s">
        <v>281</v>
      </c>
      <c r="K10" s="485"/>
      <c r="L10" s="485"/>
    </row>
    <row r="11" spans="2:12" s="190" customFormat="1" ht="25.5" customHeight="1" hidden="1">
      <c r="B11" s="191" t="s">
        <v>282</v>
      </c>
      <c r="C11" s="192" t="s">
        <v>283</v>
      </c>
      <c r="D11" s="191" t="s">
        <v>275</v>
      </c>
      <c r="E11" s="191" t="s">
        <v>284</v>
      </c>
      <c r="F11" s="191" t="s">
        <v>285</v>
      </c>
      <c r="G11" s="191" t="s">
        <v>278</v>
      </c>
      <c r="H11" s="191" t="s">
        <v>279</v>
      </c>
      <c r="I11" s="191" t="s">
        <v>286</v>
      </c>
      <c r="J11" s="191" t="s">
        <v>287</v>
      </c>
      <c r="K11" s="193" t="s">
        <v>288</v>
      </c>
      <c r="L11" s="194"/>
    </row>
    <row r="12" spans="1:12" s="201" customFormat="1" ht="38.25">
      <c r="A12" s="195" t="s">
        <v>289</v>
      </c>
      <c r="B12" s="196" t="s">
        <v>290</v>
      </c>
      <c r="C12" s="197" t="s">
        <v>291</v>
      </c>
      <c r="D12" s="198" t="s">
        <v>253</v>
      </c>
      <c r="E12" s="198" t="s">
        <v>254</v>
      </c>
      <c r="F12" s="198" t="s">
        <v>292</v>
      </c>
      <c r="G12" s="198" t="s">
        <v>292</v>
      </c>
      <c r="H12" s="198" t="s">
        <v>292</v>
      </c>
      <c r="I12" s="198" t="s">
        <v>293</v>
      </c>
      <c r="J12" s="198" t="s">
        <v>294</v>
      </c>
      <c r="K12" s="199">
        <v>1730000</v>
      </c>
      <c r="L12" s="200">
        <f>L13+L15</f>
        <v>624.7</v>
      </c>
    </row>
    <row r="13" spans="1:12" ht="36" customHeight="1">
      <c r="A13" s="202" t="s">
        <v>295</v>
      </c>
      <c r="B13" s="203" t="s">
        <v>296</v>
      </c>
      <c r="C13" s="204" t="s">
        <v>297</v>
      </c>
      <c r="D13" s="205" t="s">
        <v>253</v>
      </c>
      <c r="E13" s="205" t="s">
        <v>254</v>
      </c>
      <c r="F13" s="205" t="s">
        <v>292</v>
      </c>
      <c r="G13" s="205" t="s">
        <v>292</v>
      </c>
      <c r="H13" s="205" t="s">
        <v>292</v>
      </c>
      <c r="I13" s="205" t="s">
        <v>293</v>
      </c>
      <c r="J13" s="205" t="s">
        <v>298</v>
      </c>
      <c r="K13" s="206">
        <v>2500000</v>
      </c>
      <c r="L13" s="207">
        <f>L14</f>
        <v>924.7</v>
      </c>
    </row>
    <row r="14" spans="1:12" ht="48.75" customHeight="1">
      <c r="A14" s="205" t="s">
        <v>299</v>
      </c>
      <c r="B14" s="203" t="s">
        <v>300</v>
      </c>
      <c r="C14" s="204" t="s">
        <v>301</v>
      </c>
      <c r="D14" s="205" t="s">
        <v>253</v>
      </c>
      <c r="E14" s="205" t="s">
        <v>254</v>
      </c>
      <c r="F14" s="205" t="s">
        <v>292</v>
      </c>
      <c r="G14" s="205" t="s">
        <v>292</v>
      </c>
      <c r="H14" s="205" t="s">
        <v>264</v>
      </c>
      <c r="I14" s="205" t="s">
        <v>293</v>
      </c>
      <c r="J14" s="205" t="s">
        <v>302</v>
      </c>
      <c r="K14" s="206">
        <v>2500000</v>
      </c>
      <c r="L14" s="207">
        <v>924.7</v>
      </c>
    </row>
    <row r="15" spans="1:12" ht="54" customHeight="1">
      <c r="A15" s="202"/>
      <c r="B15" s="203"/>
      <c r="C15" s="204" t="s">
        <v>847</v>
      </c>
      <c r="D15" s="205" t="s">
        <v>253</v>
      </c>
      <c r="E15" s="205" t="s">
        <v>260</v>
      </c>
      <c r="F15" s="205" t="s">
        <v>253</v>
      </c>
      <c r="G15" s="205" t="s">
        <v>253</v>
      </c>
      <c r="H15" s="205" t="s">
        <v>292</v>
      </c>
      <c r="I15" s="205" t="s">
        <v>293</v>
      </c>
      <c r="J15" s="205" t="s">
        <v>303</v>
      </c>
      <c r="K15" s="206"/>
      <c r="L15" s="207">
        <v>-300</v>
      </c>
    </row>
    <row r="16" spans="1:12" ht="26.25" customHeight="1">
      <c r="A16" s="195" t="s">
        <v>304</v>
      </c>
      <c r="B16" s="196"/>
      <c r="C16" s="197" t="s">
        <v>305</v>
      </c>
      <c r="D16" s="198" t="s">
        <v>253</v>
      </c>
      <c r="E16" s="198" t="s">
        <v>260</v>
      </c>
      <c r="F16" s="198" t="s">
        <v>292</v>
      </c>
      <c r="G16" s="198" t="s">
        <v>292</v>
      </c>
      <c r="H16" s="198" t="s">
        <v>292</v>
      </c>
      <c r="I16" s="198" t="s">
        <v>293</v>
      </c>
      <c r="J16" s="198" t="s">
        <v>294</v>
      </c>
      <c r="K16" s="199"/>
      <c r="L16" s="200">
        <f>L18</f>
        <v>0</v>
      </c>
    </row>
    <row r="17" spans="1:12" ht="24.75" customHeight="1">
      <c r="A17" s="205" t="s">
        <v>306</v>
      </c>
      <c r="B17" s="196"/>
      <c r="C17" s="204" t="s">
        <v>309</v>
      </c>
      <c r="D17" s="205" t="s">
        <v>253</v>
      </c>
      <c r="E17" s="205" t="s">
        <v>260</v>
      </c>
      <c r="F17" s="205" t="s">
        <v>292</v>
      </c>
      <c r="G17" s="205" t="s">
        <v>292</v>
      </c>
      <c r="H17" s="205" t="s">
        <v>292</v>
      </c>
      <c r="I17" s="205" t="s">
        <v>293</v>
      </c>
      <c r="J17" s="205" t="s">
        <v>308</v>
      </c>
      <c r="K17" s="206"/>
      <c r="L17" s="207">
        <f>L18</f>
        <v>0</v>
      </c>
    </row>
    <row r="18" spans="1:12" ht="24" customHeight="1">
      <c r="A18" s="205" t="s">
        <v>307</v>
      </c>
      <c r="B18" s="203"/>
      <c r="C18" s="204" t="s">
        <v>310</v>
      </c>
      <c r="D18" s="205" t="s">
        <v>253</v>
      </c>
      <c r="E18" s="205" t="s">
        <v>260</v>
      </c>
      <c r="F18" s="205" t="s">
        <v>292</v>
      </c>
      <c r="G18" s="205" t="s">
        <v>292</v>
      </c>
      <c r="H18" s="205" t="s">
        <v>264</v>
      </c>
      <c r="I18" s="205" t="s">
        <v>293</v>
      </c>
      <c r="J18" s="205" t="s">
        <v>303</v>
      </c>
      <c r="K18" s="206"/>
      <c r="L18" s="207">
        <v>0</v>
      </c>
    </row>
    <row r="19" spans="1:12" ht="26.25" customHeight="1">
      <c r="A19" s="195">
        <v>2</v>
      </c>
      <c r="B19" s="196" t="s">
        <v>311</v>
      </c>
      <c r="C19" s="197" t="s">
        <v>312</v>
      </c>
      <c r="D19" s="198" t="s">
        <v>253</v>
      </c>
      <c r="E19" s="198" t="s">
        <v>264</v>
      </c>
      <c r="F19" s="198" t="s">
        <v>292</v>
      </c>
      <c r="G19" s="198" t="s">
        <v>292</v>
      </c>
      <c r="H19" s="198" t="s">
        <v>292</v>
      </c>
      <c r="I19" s="198" t="s">
        <v>293</v>
      </c>
      <c r="J19" s="198" t="s">
        <v>294</v>
      </c>
      <c r="K19" s="199">
        <v>245485.2</v>
      </c>
      <c r="L19" s="200">
        <v>841.8</v>
      </c>
    </row>
    <row r="20" spans="1:12" ht="26.25" customHeight="1">
      <c r="A20" s="205" t="s">
        <v>306</v>
      </c>
      <c r="B20" s="203" t="s">
        <v>313</v>
      </c>
      <c r="C20" s="204" t="s">
        <v>314</v>
      </c>
      <c r="D20" s="205" t="s">
        <v>253</v>
      </c>
      <c r="E20" s="205" t="s">
        <v>264</v>
      </c>
      <c r="F20" s="205" t="s">
        <v>292</v>
      </c>
      <c r="G20" s="205" t="s">
        <v>292</v>
      </c>
      <c r="H20" s="205" t="s">
        <v>292</v>
      </c>
      <c r="I20" s="205" t="s">
        <v>293</v>
      </c>
      <c r="J20" s="205" t="s">
        <v>315</v>
      </c>
      <c r="K20" s="206">
        <v>-32397887.4</v>
      </c>
      <c r="L20" s="207">
        <f>L23</f>
        <v>-7729.2</v>
      </c>
    </row>
    <row r="21" spans="1:12" ht="24" customHeight="1">
      <c r="A21" s="300" t="s">
        <v>307</v>
      </c>
      <c r="B21" s="203" t="s">
        <v>316</v>
      </c>
      <c r="C21" s="204" t="s">
        <v>317</v>
      </c>
      <c r="D21" s="205" t="s">
        <v>253</v>
      </c>
      <c r="E21" s="205" t="s">
        <v>264</v>
      </c>
      <c r="F21" s="205" t="s">
        <v>254</v>
      </c>
      <c r="G21" s="205" t="s">
        <v>292</v>
      </c>
      <c r="H21" s="205" t="s">
        <v>292</v>
      </c>
      <c r="I21" s="205" t="s">
        <v>293</v>
      </c>
      <c r="J21" s="205" t="s">
        <v>315</v>
      </c>
      <c r="K21" s="206">
        <v>-32397887.4</v>
      </c>
      <c r="L21" s="207">
        <f>L22</f>
        <v>-7729.2</v>
      </c>
    </row>
    <row r="22" spans="1:12" ht="24" customHeight="1">
      <c r="A22" s="300" t="s">
        <v>318</v>
      </c>
      <c r="B22" s="203" t="s">
        <v>319</v>
      </c>
      <c r="C22" s="204" t="s">
        <v>320</v>
      </c>
      <c r="D22" s="205" t="s">
        <v>253</v>
      </c>
      <c r="E22" s="205" t="s">
        <v>264</v>
      </c>
      <c r="F22" s="205" t="s">
        <v>254</v>
      </c>
      <c r="G22" s="205" t="s">
        <v>253</v>
      </c>
      <c r="H22" s="205" t="s">
        <v>292</v>
      </c>
      <c r="I22" s="205" t="s">
        <v>293</v>
      </c>
      <c r="J22" s="205" t="s">
        <v>321</v>
      </c>
      <c r="K22" s="206">
        <v>-32397887.4</v>
      </c>
      <c r="L22" s="207">
        <f>L23</f>
        <v>-7729.2</v>
      </c>
    </row>
    <row r="23" spans="1:12" ht="24.75" customHeight="1">
      <c r="A23" s="300" t="s">
        <v>322</v>
      </c>
      <c r="B23" s="203" t="s">
        <v>323</v>
      </c>
      <c r="C23" s="204" t="s">
        <v>324</v>
      </c>
      <c r="D23" s="205" t="s">
        <v>253</v>
      </c>
      <c r="E23" s="205" t="s">
        <v>264</v>
      </c>
      <c r="F23" s="205" t="s">
        <v>254</v>
      </c>
      <c r="G23" s="205" t="s">
        <v>253</v>
      </c>
      <c r="H23" s="205" t="s">
        <v>264</v>
      </c>
      <c r="I23" s="205" t="s">
        <v>293</v>
      </c>
      <c r="J23" s="205" t="s">
        <v>321</v>
      </c>
      <c r="K23" s="206">
        <v>-32397887.4</v>
      </c>
      <c r="L23" s="207">
        <v>-7729.2</v>
      </c>
    </row>
    <row r="24" spans="1:12" ht="24" customHeight="1">
      <c r="A24" s="300" t="s">
        <v>325</v>
      </c>
      <c r="B24" s="203" t="s">
        <v>326</v>
      </c>
      <c r="C24" s="204" t="s">
        <v>327</v>
      </c>
      <c r="D24" s="205" t="s">
        <v>253</v>
      </c>
      <c r="E24" s="205" t="s">
        <v>264</v>
      </c>
      <c r="F24" s="205" t="s">
        <v>292</v>
      </c>
      <c r="G24" s="205" t="s">
        <v>292</v>
      </c>
      <c r="H24" s="205" t="s">
        <v>292</v>
      </c>
      <c r="I24" s="205" t="s">
        <v>293</v>
      </c>
      <c r="J24" s="205" t="s">
        <v>328</v>
      </c>
      <c r="K24" s="206">
        <v>32643372.6</v>
      </c>
      <c r="L24" s="207">
        <f>L25</f>
        <v>8571</v>
      </c>
    </row>
    <row r="25" spans="1:12" ht="25.5" customHeight="1">
      <c r="A25" s="205" t="s">
        <v>329</v>
      </c>
      <c r="B25" s="203" t="s">
        <v>330</v>
      </c>
      <c r="C25" s="204" t="s">
        <v>331</v>
      </c>
      <c r="D25" s="205" t="s">
        <v>253</v>
      </c>
      <c r="E25" s="205" t="s">
        <v>264</v>
      </c>
      <c r="F25" s="205" t="s">
        <v>254</v>
      </c>
      <c r="G25" s="205" t="s">
        <v>292</v>
      </c>
      <c r="H25" s="205" t="s">
        <v>292</v>
      </c>
      <c r="I25" s="205" t="s">
        <v>293</v>
      </c>
      <c r="J25" s="205" t="s">
        <v>328</v>
      </c>
      <c r="K25" s="206">
        <v>32643372.6</v>
      </c>
      <c r="L25" s="207">
        <f>L26</f>
        <v>8571</v>
      </c>
    </row>
    <row r="26" spans="1:12" ht="26.25" customHeight="1">
      <c r="A26" s="205" t="s">
        <v>332</v>
      </c>
      <c r="B26" s="203" t="s">
        <v>333</v>
      </c>
      <c r="C26" s="204" t="s">
        <v>334</v>
      </c>
      <c r="D26" s="205" t="s">
        <v>253</v>
      </c>
      <c r="E26" s="205" t="s">
        <v>264</v>
      </c>
      <c r="F26" s="205" t="s">
        <v>254</v>
      </c>
      <c r="G26" s="205" t="s">
        <v>253</v>
      </c>
      <c r="H26" s="205" t="s">
        <v>292</v>
      </c>
      <c r="I26" s="205" t="s">
        <v>293</v>
      </c>
      <c r="J26" s="205" t="s">
        <v>335</v>
      </c>
      <c r="K26" s="206">
        <v>32643372.6</v>
      </c>
      <c r="L26" s="207">
        <f>L27</f>
        <v>8571</v>
      </c>
    </row>
    <row r="27" spans="1:12" ht="35.25" customHeight="1">
      <c r="A27" s="205" t="s">
        <v>336</v>
      </c>
      <c r="B27" s="203" t="s">
        <v>337</v>
      </c>
      <c r="C27" s="204" t="s">
        <v>338</v>
      </c>
      <c r="D27" s="205" t="s">
        <v>253</v>
      </c>
      <c r="E27" s="205" t="s">
        <v>264</v>
      </c>
      <c r="F27" s="205" t="s">
        <v>254</v>
      </c>
      <c r="G27" s="205" t="s">
        <v>253</v>
      </c>
      <c r="H27" s="205" t="s">
        <v>264</v>
      </c>
      <c r="I27" s="205" t="s">
        <v>293</v>
      </c>
      <c r="J27" s="205" t="s">
        <v>335</v>
      </c>
      <c r="K27" s="206">
        <v>32643372.6</v>
      </c>
      <c r="L27" s="207">
        <v>8571</v>
      </c>
    </row>
    <row r="28" spans="1:12" ht="45.75" customHeight="1" hidden="1">
      <c r="A28" s="195" t="s">
        <v>339</v>
      </c>
      <c r="B28" s="196"/>
      <c r="C28" s="197" t="s">
        <v>340</v>
      </c>
      <c r="D28" s="198" t="s">
        <v>253</v>
      </c>
      <c r="E28" s="198" t="s">
        <v>341</v>
      </c>
      <c r="F28" s="198" t="s">
        <v>292</v>
      </c>
      <c r="G28" s="198" t="s">
        <v>292</v>
      </c>
      <c r="H28" s="198" t="s">
        <v>292</v>
      </c>
      <c r="I28" s="198" t="s">
        <v>293</v>
      </c>
      <c r="J28" s="198" t="s">
        <v>294</v>
      </c>
      <c r="K28" s="199"/>
      <c r="L28" s="200">
        <f>L29</f>
        <v>0</v>
      </c>
    </row>
    <row r="29" spans="1:18" ht="46.5" customHeight="1" hidden="1">
      <c r="A29" s="202"/>
      <c r="B29" s="203"/>
      <c r="C29" s="204" t="s">
        <v>342</v>
      </c>
      <c r="D29" s="205" t="s">
        <v>253</v>
      </c>
      <c r="E29" s="205" t="s">
        <v>341</v>
      </c>
      <c r="F29" s="205" t="s">
        <v>264</v>
      </c>
      <c r="G29" s="205" t="s">
        <v>292</v>
      </c>
      <c r="H29" s="205" t="s">
        <v>292</v>
      </c>
      <c r="I29" s="205" t="s">
        <v>293</v>
      </c>
      <c r="J29" s="205" t="s">
        <v>315</v>
      </c>
      <c r="K29" s="206"/>
      <c r="L29" s="207">
        <f>L30</f>
        <v>0</v>
      </c>
      <c r="R29" s="201"/>
    </row>
    <row r="30" spans="1:12" ht="39" customHeight="1" hidden="1">
      <c r="A30" s="202"/>
      <c r="B30" s="203"/>
      <c r="C30" s="204" t="s">
        <v>343</v>
      </c>
      <c r="D30" s="205" t="s">
        <v>253</v>
      </c>
      <c r="E30" s="205" t="s">
        <v>341</v>
      </c>
      <c r="F30" s="205" t="s">
        <v>264</v>
      </c>
      <c r="G30" s="205" t="s">
        <v>254</v>
      </c>
      <c r="H30" s="205" t="s">
        <v>264</v>
      </c>
      <c r="I30" s="205" t="s">
        <v>293</v>
      </c>
      <c r="J30" s="205" t="s">
        <v>47</v>
      </c>
      <c r="K30" s="206"/>
      <c r="L30" s="207">
        <v>0</v>
      </c>
    </row>
    <row r="31" spans="1:12" ht="47.25" customHeight="1" hidden="1">
      <c r="A31" s="202" t="s">
        <v>339</v>
      </c>
      <c r="B31" s="203"/>
      <c r="C31" s="204" t="s">
        <v>340</v>
      </c>
      <c r="D31" s="205" t="s">
        <v>253</v>
      </c>
      <c r="E31" s="205" t="s">
        <v>341</v>
      </c>
      <c r="F31" s="205" t="s">
        <v>292</v>
      </c>
      <c r="G31" s="205" t="s">
        <v>292</v>
      </c>
      <c r="H31" s="205" t="s">
        <v>292</v>
      </c>
      <c r="I31" s="205" t="s">
        <v>292</v>
      </c>
      <c r="J31" s="205" t="s">
        <v>294</v>
      </c>
      <c r="K31" s="206"/>
      <c r="L31" s="207">
        <f>L32</f>
        <v>0</v>
      </c>
    </row>
    <row r="32" spans="1:12" ht="33" customHeight="1" hidden="1">
      <c r="A32" s="205" t="s">
        <v>344</v>
      </c>
      <c r="B32" s="203"/>
      <c r="C32" s="204" t="s">
        <v>345</v>
      </c>
      <c r="D32" s="205" t="s">
        <v>253</v>
      </c>
      <c r="E32" s="205" t="s">
        <v>341</v>
      </c>
      <c r="F32" s="205" t="s">
        <v>264</v>
      </c>
      <c r="G32" s="205" t="s">
        <v>292</v>
      </c>
      <c r="H32" s="205" t="s">
        <v>292</v>
      </c>
      <c r="I32" s="205" t="s">
        <v>292</v>
      </c>
      <c r="J32" s="205" t="s">
        <v>294</v>
      </c>
      <c r="K32" s="206"/>
      <c r="L32" s="207">
        <f>L33</f>
        <v>0</v>
      </c>
    </row>
    <row r="33" spans="1:12" ht="29.25" customHeight="1" hidden="1">
      <c r="A33" s="205" t="s">
        <v>346</v>
      </c>
      <c r="B33" s="203"/>
      <c r="C33" s="204" t="s">
        <v>347</v>
      </c>
      <c r="D33" s="205" t="s">
        <v>253</v>
      </c>
      <c r="E33" s="205" t="s">
        <v>341</v>
      </c>
      <c r="F33" s="205" t="s">
        <v>264</v>
      </c>
      <c r="G33" s="205" t="s">
        <v>253</v>
      </c>
      <c r="H33" s="205" t="s">
        <v>292</v>
      </c>
      <c r="I33" s="205" t="s">
        <v>292</v>
      </c>
      <c r="J33" s="205" t="s">
        <v>348</v>
      </c>
      <c r="K33" s="206"/>
      <c r="L33" s="207">
        <f>L34</f>
        <v>0</v>
      </c>
    </row>
    <row r="34" spans="1:12" ht="32.25" customHeight="1" hidden="1">
      <c r="A34" s="205" t="s">
        <v>349</v>
      </c>
      <c r="B34" s="203"/>
      <c r="C34" s="204" t="s">
        <v>350</v>
      </c>
      <c r="D34" s="205" t="s">
        <v>253</v>
      </c>
      <c r="E34" s="205" t="s">
        <v>341</v>
      </c>
      <c r="F34" s="205" t="s">
        <v>264</v>
      </c>
      <c r="G34" s="205" t="s">
        <v>253</v>
      </c>
      <c r="H34" s="205" t="s">
        <v>264</v>
      </c>
      <c r="I34" s="205" t="s">
        <v>292</v>
      </c>
      <c r="J34" s="205" t="s">
        <v>348</v>
      </c>
      <c r="K34" s="206"/>
      <c r="L34" s="207">
        <v>0</v>
      </c>
    </row>
    <row r="35" spans="1:18" s="201" customFormat="1" ht="38.25" customHeight="1">
      <c r="A35" s="195">
        <v>3</v>
      </c>
      <c r="B35" s="196" t="s">
        <v>351</v>
      </c>
      <c r="C35" s="197" t="s">
        <v>352</v>
      </c>
      <c r="D35" s="198" t="s">
        <v>253</v>
      </c>
      <c r="E35" s="198" t="s">
        <v>292</v>
      </c>
      <c r="F35" s="198" t="s">
        <v>292</v>
      </c>
      <c r="G35" s="198" t="s">
        <v>292</v>
      </c>
      <c r="H35" s="198" t="s">
        <v>292</v>
      </c>
      <c r="I35" s="198" t="s">
        <v>293</v>
      </c>
      <c r="J35" s="198" t="s">
        <v>294</v>
      </c>
      <c r="K35" s="199">
        <v>1696521.1</v>
      </c>
      <c r="L35" s="200">
        <f>L12+L19</f>
        <v>1466.5</v>
      </c>
      <c r="R35" s="180"/>
    </row>
    <row r="36" ht="12.75"/>
  </sheetData>
  <sheetProtection/>
  <mergeCells count="11">
    <mergeCell ref="A1:L1"/>
    <mergeCell ref="A2:L2"/>
    <mergeCell ref="A3:L3"/>
    <mergeCell ref="K9:K10"/>
    <mergeCell ref="L9:L10"/>
    <mergeCell ref="A7:L7"/>
    <mergeCell ref="A6:L6"/>
    <mergeCell ref="A9:A10"/>
    <mergeCell ref="B9:B10"/>
    <mergeCell ref="C9:C10"/>
    <mergeCell ref="D9:J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374"/>
  <sheetViews>
    <sheetView zoomScalePageLayoutView="0" workbookViewId="0" topLeftCell="A19">
      <selection activeCell="M18" sqref="M18"/>
    </sheetView>
  </sheetViews>
  <sheetFormatPr defaultColWidth="9.140625" defaultRowHeight="15"/>
  <cols>
    <col min="1" max="1" width="3.00390625" style="208" customWidth="1"/>
    <col min="2" max="3" width="9.140625" style="208" customWidth="1"/>
    <col min="4" max="4" width="32.28125" style="353" customWidth="1"/>
    <col min="5" max="5" width="5.8515625" style="208" hidden="1" customWidth="1"/>
    <col min="6" max="6" width="5.140625" style="208" customWidth="1"/>
    <col min="7" max="7" width="6.8515625" style="208" customWidth="1"/>
    <col min="8" max="8" width="0.13671875" style="208" customWidth="1"/>
    <col min="9" max="9" width="6.57421875" style="208" hidden="1" customWidth="1"/>
    <col min="10" max="10" width="18.00390625" style="208" customWidth="1"/>
    <col min="11" max="11" width="9.140625" style="208" hidden="1" customWidth="1"/>
    <col min="12" max="16384" width="9.140625" style="208" customWidth="1"/>
  </cols>
  <sheetData>
    <row r="1" spans="1:11" ht="11.25" customHeight="1" hidden="1">
      <c r="A1" s="311"/>
      <c r="B1" s="311"/>
      <c r="C1" s="311"/>
      <c r="D1" s="357"/>
      <c r="E1" s="311"/>
      <c r="F1" s="311"/>
      <c r="G1" s="311"/>
      <c r="H1" s="311"/>
      <c r="I1" s="311"/>
      <c r="J1" s="311"/>
      <c r="K1" s="180"/>
    </row>
    <row r="2" spans="1:11" ht="12.75" hidden="1">
      <c r="A2" s="311"/>
      <c r="B2" s="311"/>
      <c r="C2" s="311"/>
      <c r="D2" s="357"/>
      <c r="E2" s="311"/>
      <c r="F2" s="311"/>
      <c r="G2" s="311"/>
      <c r="H2" s="311"/>
      <c r="I2" s="311"/>
      <c r="J2" s="311"/>
      <c r="K2" s="180"/>
    </row>
    <row r="3" spans="1:11" ht="12.75" hidden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180"/>
    </row>
    <row r="4" spans="1:11" ht="11.25" customHeight="1">
      <c r="A4" s="209"/>
      <c r="B4" s="209"/>
      <c r="C4" s="209"/>
      <c r="D4" s="356"/>
      <c r="E4" s="210"/>
      <c r="F4" s="312"/>
      <c r="G4" s="312"/>
      <c r="H4" s="312"/>
      <c r="I4" s="312"/>
      <c r="J4" s="312"/>
      <c r="K4" s="312"/>
    </row>
    <row r="5" spans="1:11" ht="12.75">
      <c r="A5" s="526" t="s">
        <v>353</v>
      </c>
      <c r="B5" s="526"/>
      <c r="C5" s="526"/>
      <c r="D5" s="526"/>
      <c r="E5" s="526"/>
      <c r="F5" s="526"/>
      <c r="G5" s="526"/>
      <c r="H5" s="526"/>
      <c r="I5" s="526"/>
      <c r="J5" s="526"/>
      <c r="K5" s="180"/>
    </row>
    <row r="6" spans="1:11" ht="12.75">
      <c r="A6" s="526" t="s">
        <v>354</v>
      </c>
      <c r="B6" s="526"/>
      <c r="C6" s="526"/>
      <c r="D6" s="526"/>
      <c r="E6" s="526"/>
      <c r="F6" s="526"/>
      <c r="G6" s="526"/>
      <c r="H6" s="526"/>
      <c r="I6" s="526"/>
      <c r="J6" s="526"/>
      <c r="K6" s="180"/>
    </row>
    <row r="7" spans="1:11" ht="12.75">
      <c r="A7" s="504" t="s">
        <v>355</v>
      </c>
      <c r="B7" s="504"/>
      <c r="C7" s="504"/>
      <c r="D7" s="504"/>
      <c r="E7" s="504"/>
      <c r="F7" s="504"/>
      <c r="G7" s="504"/>
      <c r="H7" s="504"/>
      <c r="I7" s="504"/>
      <c r="J7" s="504"/>
      <c r="K7" s="180"/>
    </row>
    <row r="8" spans="1:11" ht="11.25" customHeight="1">
      <c r="A8" s="209" t="s">
        <v>837</v>
      </c>
      <c r="B8" s="310"/>
      <c r="C8" s="209"/>
      <c r="D8" s="356"/>
      <c r="E8" s="210"/>
      <c r="F8" s="312"/>
      <c r="G8" s="312"/>
      <c r="H8" s="312"/>
      <c r="I8" s="312"/>
      <c r="J8" s="210"/>
      <c r="K8" s="312"/>
    </row>
    <row r="9" spans="1:11" ht="0.75" customHeight="1" hidden="1">
      <c r="A9" s="209"/>
      <c r="B9" s="209"/>
      <c r="C9" s="209"/>
      <c r="D9" s="356"/>
      <c r="E9" s="309"/>
      <c r="F9" s="312"/>
      <c r="G9" s="312"/>
      <c r="H9" s="312"/>
      <c r="I9" s="522"/>
      <c r="J9" s="522"/>
      <c r="K9" s="522"/>
    </row>
    <row r="10" spans="1:11" ht="12.75" customHeight="1" hidden="1">
      <c r="A10" s="209"/>
      <c r="B10" s="209"/>
      <c r="C10" s="209"/>
      <c r="D10" s="521"/>
      <c r="E10" s="521"/>
      <c r="F10" s="521"/>
      <c r="G10" s="521"/>
      <c r="H10" s="521"/>
      <c r="I10" s="521"/>
      <c r="J10" s="209"/>
      <c r="K10" s="209"/>
    </row>
    <row r="11" spans="1:11" ht="12.75" customHeight="1" hidden="1">
      <c r="A11" s="209"/>
      <c r="B11" s="209"/>
      <c r="C11" s="209"/>
      <c r="D11" s="356"/>
      <c r="E11" s="309"/>
      <c r="F11" s="521"/>
      <c r="G11" s="521"/>
      <c r="H11" s="521"/>
      <c r="I11" s="521"/>
      <c r="J11" s="209"/>
      <c r="K11" s="209"/>
    </row>
    <row r="12" spans="1:11" ht="12.75" customHeight="1" hidden="1">
      <c r="A12" s="209"/>
      <c r="B12" s="209"/>
      <c r="C12" s="209"/>
      <c r="D12" s="356"/>
      <c r="E12" s="210"/>
      <c r="F12" s="210"/>
      <c r="G12" s="521"/>
      <c r="H12" s="521"/>
      <c r="I12" s="521"/>
      <c r="J12" s="209"/>
      <c r="K12" s="209"/>
    </row>
    <row r="13" spans="1:11" ht="12.75" customHeight="1">
      <c r="A13" s="209"/>
      <c r="B13" s="209"/>
      <c r="C13" s="209"/>
      <c r="D13" s="356"/>
      <c r="E13" s="210"/>
      <c r="F13" s="210"/>
      <c r="G13" s="309"/>
      <c r="H13" s="309"/>
      <c r="I13" s="309"/>
      <c r="J13" s="211" t="s">
        <v>860</v>
      </c>
      <c r="K13" s="209"/>
    </row>
    <row r="14" spans="1:11" ht="12.75">
      <c r="A14" s="209"/>
      <c r="B14" s="209"/>
      <c r="C14" s="209"/>
      <c r="D14" s="521"/>
      <c r="E14" s="521"/>
      <c r="F14" s="521"/>
      <c r="G14" s="521"/>
      <c r="H14" s="521"/>
      <c r="I14" s="521"/>
      <c r="J14" s="209"/>
      <c r="K14" s="209"/>
    </row>
    <row r="15" spans="1:11" ht="36" customHeight="1">
      <c r="A15" s="527" t="s">
        <v>356</v>
      </c>
      <c r="B15" s="527"/>
      <c r="C15" s="527"/>
      <c r="D15" s="527"/>
      <c r="E15" s="527"/>
      <c r="F15" s="527"/>
      <c r="G15" s="527"/>
      <c r="H15" s="527"/>
      <c r="I15" s="527"/>
      <c r="J15" s="527"/>
      <c r="K15" s="209"/>
    </row>
    <row r="16" spans="1:11" ht="12.75">
      <c r="A16" s="520" t="s">
        <v>357</v>
      </c>
      <c r="B16" s="520"/>
      <c r="C16" s="520"/>
      <c r="D16" s="520"/>
      <c r="E16" s="520"/>
      <c r="F16" s="520"/>
      <c r="G16" s="520"/>
      <c r="H16" s="520"/>
      <c r="I16" s="520"/>
      <c r="J16" s="520"/>
      <c r="K16" s="209"/>
    </row>
    <row r="17" spans="1:11" ht="12.75">
      <c r="A17" s="520" t="s">
        <v>836</v>
      </c>
      <c r="B17" s="520"/>
      <c r="C17" s="520"/>
      <c r="D17" s="520"/>
      <c r="E17" s="520"/>
      <c r="F17" s="520"/>
      <c r="G17" s="520"/>
      <c r="H17" s="520"/>
      <c r="I17" s="520"/>
      <c r="J17" s="520"/>
      <c r="K17" s="209"/>
    </row>
    <row r="18" spans="1:11" ht="12.75">
      <c r="A18" s="209"/>
      <c r="B18" s="212"/>
      <c r="C18" s="212"/>
      <c r="D18" s="355"/>
      <c r="E18" s="212"/>
      <c r="F18" s="212"/>
      <c r="G18" s="212"/>
      <c r="H18" s="212"/>
      <c r="I18" s="209"/>
      <c r="J18" s="209" t="s">
        <v>358</v>
      </c>
      <c r="K18" s="209"/>
    </row>
    <row r="19" spans="1:11" ht="0.75" customHeight="1" thickBot="1">
      <c r="A19" s="213"/>
      <c r="B19" s="213"/>
      <c r="C19" s="213"/>
      <c r="D19" s="354"/>
      <c r="E19" s="213"/>
      <c r="F19" s="213"/>
      <c r="G19" s="213"/>
      <c r="H19" s="213"/>
      <c r="I19" s="214" t="s">
        <v>358</v>
      </c>
      <c r="J19" s="213"/>
      <c r="K19" s="213"/>
    </row>
    <row r="20" spans="1:11" s="220" customFormat="1" ht="25.5" customHeight="1">
      <c r="A20" s="215" t="s">
        <v>359</v>
      </c>
      <c r="B20" s="545" t="s">
        <v>360</v>
      </c>
      <c r="C20" s="546"/>
      <c r="D20" s="547"/>
      <c r="E20" s="216" t="s">
        <v>361</v>
      </c>
      <c r="F20" s="217" t="s">
        <v>362</v>
      </c>
      <c r="G20" s="216" t="s">
        <v>363</v>
      </c>
      <c r="H20" s="217" t="s">
        <v>21</v>
      </c>
      <c r="I20" s="216" t="s">
        <v>364</v>
      </c>
      <c r="J20" s="218" t="s">
        <v>365</v>
      </c>
      <c r="K20" s="219"/>
    </row>
    <row r="21" spans="1:11" s="220" customFormat="1" ht="15.75" customHeight="1">
      <c r="A21" s="221"/>
      <c r="B21" s="517" t="s">
        <v>366</v>
      </c>
      <c r="C21" s="518"/>
      <c r="D21" s="519"/>
      <c r="E21" s="203"/>
      <c r="F21" s="198" t="s">
        <v>253</v>
      </c>
      <c r="G21" s="198" t="s">
        <v>292</v>
      </c>
      <c r="H21" s="198"/>
      <c r="I21" s="198"/>
      <c r="J21" s="222">
        <f>J22+J36+J74+J78+J120</f>
        <v>4368.1</v>
      </c>
      <c r="K21" s="219"/>
    </row>
    <row r="22" spans="1:11" s="220" customFormat="1" ht="24.75" customHeight="1">
      <c r="A22" s="221"/>
      <c r="B22" s="491" t="s">
        <v>367</v>
      </c>
      <c r="C22" s="492"/>
      <c r="D22" s="493"/>
      <c r="E22" s="196"/>
      <c r="F22" s="198" t="s">
        <v>253</v>
      </c>
      <c r="G22" s="198" t="s">
        <v>254</v>
      </c>
      <c r="H22" s="198"/>
      <c r="I22" s="198"/>
      <c r="J22" s="222">
        <v>908.5</v>
      </c>
      <c r="K22" s="219"/>
    </row>
    <row r="23" spans="1:11" s="220" customFormat="1" ht="27.75" customHeight="1" hidden="1">
      <c r="A23" s="221"/>
      <c r="B23" s="499" t="s">
        <v>368</v>
      </c>
      <c r="C23" s="500"/>
      <c r="D23" s="501"/>
      <c r="E23" s="203"/>
      <c r="F23" s="205" t="s">
        <v>253</v>
      </c>
      <c r="G23" s="205" t="s">
        <v>254</v>
      </c>
      <c r="H23" s="205" t="s">
        <v>369</v>
      </c>
      <c r="I23" s="205"/>
      <c r="J23" s="223">
        <f>J25</f>
        <v>766</v>
      </c>
      <c r="K23" s="219"/>
    </row>
    <row r="24" spans="1:11" s="220" customFormat="1" ht="19.5" customHeight="1" hidden="1">
      <c r="A24" s="221"/>
      <c r="B24" s="528" t="s">
        <v>370</v>
      </c>
      <c r="C24" s="529"/>
      <c r="D24" s="530"/>
      <c r="E24" s="203"/>
      <c r="F24" s="205" t="s">
        <v>253</v>
      </c>
      <c r="G24" s="205" t="s">
        <v>254</v>
      </c>
      <c r="H24" s="205" t="s">
        <v>371</v>
      </c>
      <c r="I24" s="205"/>
      <c r="J24" s="223">
        <v>0</v>
      </c>
      <c r="K24" s="219"/>
    </row>
    <row r="25" spans="1:11" s="220" customFormat="1" ht="36" customHeight="1" hidden="1">
      <c r="A25" s="221"/>
      <c r="B25" s="499" t="s">
        <v>372</v>
      </c>
      <c r="C25" s="500"/>
      <c r="D25" s="501"/>
      <c r="E25" s="203"/>
      <c r="F25" s="205" t="s">
        <v>253</v>
      </c>
      <c r="G25" s="205" t="s">
        <v>254</v>
      </c>
      <c r="H25" s="205" t="s">
        <v>369</v>
      </c>
      <c r="I25" s="205" t="s">
        <v>26</v>
      </c>
      <c r="J25" s="223">
        <v>766</v>
      </c>
      <c r="K25" s="219"/>
    </row>
    <row r="26" spans="1:11" s="220" customFormat="1" ht="0.75" customHeight="1" hidden="1">
      <c r="A26" s="221"/>
      <c r="B26" s="499" t="s">
        <v>373</v>
      </c>
      <c r="C26" s="500"/>
      <c r="D26" s="501"/>
      <c r="E26" s="203"/>
      <c r="F26" s="205" t="s">
        <v>253</v>
      </c>
      <c r="G26" s="205" t="s">
        <v>260</v>
      </c>
      <c r="H26" s="205" t="s">
        <v>374</v>
      </c>
      <c r="I26" s="205"/>
      <c r="J26" s="223">
        <f>J27+J34</f>
        <v>2194.5</v>
      </c>
      <c r="K26" s="219"/>
    </row>
    <row r="27" spans="1:11" s="220" customFormat="1" ht="22.5" customHeight="1" hidden="1">
      <c r="A27" s="221"/>
      <c r="B27" s="499" t="s">
        <v>375</v>
      </c>
      <c r="C27" s="500"/>
      <c r="D27" s="501"/>
      <c r="E27" s="203"/>
      <c r="F27" s="205" t="s">
        <v>253</v>
      </c>
      <c r="G27" s="205" t="s">
        <v>260</v>
      </c>
      <c r="H27" s="205" t="s">
        <v>376</v>
      </c>
      <c r="I27" s="205"/>
      <c r="J27" s="223">
        <f>J28+J29+J30+J31+J33</f>
        <v>1428.5</v>
      </c>
      <c r="K27" s="219"/>
    </row>
    <row r="28" spans="1:11" s="220" customFormat="1" ht="33.75" customHeight="1" hidden="1">
      <c r="A28" s="221"/>
      <c r="B28" s="499" t="s">
        <v>372</v>
      </c>
      <c r="C28" s="500"/>
      <c r="D28" s="501"/>
      <c r="E28" s="203"/>
      <c r="F28" s="205" t="s">
        <v>253</v>
      </c>
      <c r="G28" s="205" t="s">
        <v>260</v>
      </c>
      <c r="H28" s="205" t="s">
        <v>376</v>
      </c>
      <c r="I28" s="205" t="s">
        <v>26</v>
      </c>
      <c r="J28" s="223">
        <v>957</v>
      </c>
      <c r="K28" s="219"/>
    </row>
    <row r="29" spans="1:11" s="220" customFormat="1" ht="40.5" customHeight="1" hidden="1">
      <c r="A29" s="221"/>
      <c r="B29" s="499" t="s">
        <v>377</v>
      </c>
      <c r="C29" s="500"/>
      <c r="D29" s="501"/>
      <c r="E29" s="203"/>
      <c r="F29" s="205" t="s">
        <v>253</v>
      </c>
      <c r="G29" s="205" t="s">
        <v>260</v>
      </c>
      <c r="H29" s="205" t="s">
        <v>376</v>
      </c>
      <c r="I29" s="205" t="s">
        <v>378</v>
      </c>
      <c r="J29" s="223">
        <v>106</v>
      </c>
      <c r="K29" s="219"/>
    </row>
    <row r="30" spans="1:11" s="220" customFormat="1" ht="36.75" customHeight="1" hidden="1">
      <c r="A30" s="221"/>
      <c r="B30" s="499" t="s">
        <v>379</v>
      </c>
      <c r="C30" s="500"/>
      <c r="D30" s="501"/>
      <c r="E30" s="203"/>
      <c r="F30" s="205" t="s">
        <v>253</v>
      </c>
      <c r="G30" s="205" t="s">
        <v>260</v>
      </c>
      <c r="H30" s="205" t="s">
        <v>376</v>
      </c>
      <c r="I30" s="205" t="s">
        <v>36</v>
      </c>
      <c r="J30" s="223">
        <v>353.5</v>
      </c>
      <c r="K30" s="219"/>
    </row>
    <row r="31" spans="1:11" s="220" customFormat="1" ht="24" customHeight="1" hidden="1">
      <c r="A31" s="221"/>
      <c r="B31" s="499" t="s">
        <v>380</v>
      </c>
      <c r="C31" s="500"/>
      <c r="D31" s="501"/>
      <c r="E31" s="203"/>
      <c r="F31" s="205" t="s">
        <v>253</v>
      </c>
      <c r="G31" s="205" t="s">
        <v>260</v>
      </c>
      <c r="H31" s="205" t="s">
        <v>376</v>
      </c>
      <c r="I31" s="205" t="s">
        <v>44</v>
      </c>
      <c r="J31" s="223">
        <v>0</v>
      </c>
      <c r="K31" s="219"/>
    </row>
    <row r="32" spans="1:11" s="220" customFormat="1" ht="24" customHeight="1" hidden="1">
      <c r="A32" s="221"/>
      <c r="B32" s="499" t="s">
        <v>381</v>
      </c>
      <c r="C32" s="500"/>
      <c r="D32" s="501"/>
      <c r="E32" s="203"/>
      <c r="F32" s="205" t="s">
        <v>253</v>
      </c>
      <c r="G32" s="205" t="s">
        <v>260</v>
      </c>
      <c r="H32" s="205" t="s">
        <v>376</v>
      </c>
      <c r="I32" s="205" t="s">
        <v>382</v>
      </c>
      <c r="J32" s="223">
        <f>J33</f>
        <v>12</v>
      </c>
      <c r="K32" s="219"/>
    </row>
    <row r="33" spans="1:22" s="220" customFormat="1" ht="15.75" customHeight="1" hidden="1">
      <c r="A33" s="221"/>
      <c r="B33" s="499" t="s">
        <v>383</v>
      </c>
      <c r="C33" s="500"/>
      <c r="D33" s="501"/>
      <c r="E33" s="203"/>
      <c r="F33" s="205" t="s">
        <v>253</v>
      </c>
      <c r="G33" s="205" t="s">
        <v>260</v>
      </c>
      <c r="H33" s="205" t="s">
        <v>376</v>
      </c>
      <c r="I33" s="205" t="s">
        <v>46</v>
      </c>
      <c r="J33" s="223">
        <v>12</v>
      </c>
      <c r="K33" s="219"/>
      <c r="M33" s="209"/>
      <c r="N33" s="308"/>
      <c r="O33" s="308"/>
      <c r="P33" s="308"/>
      <c r="Q33" s="224"/>
      <c r="R33" s="225"/>
      <c r="S33" s="225"/>
      <c r="T33" s="225"/>
      <c r="U33" s="225"/>
      <c r="V33" s="226"/>
    </row>
    <row r="34" spans="1:11" s="220" customFormat="1" ht="15.75" customHeight="1" hidden="1">
      <c r="A34" s="221"/>
      <c r="B34" s="499" t="s">
        <v>384</v>
      </c>
      <c r="C34" s="500"/>
      <c r="D34" s="501"/>
      <c r="E34" s="203"/>
      <c r="F34" s="205" t="s">
        <v>253</v>
      </c>
      <c r="G34" s="205" t="s">
        <v>260</v>
      </c>
      <c r="H34" s="205" t="s">
        <v>385</v>
      </c>
      <c r="I34" s="205"/>
      <c r="J34" s="223">
        <f>J35</f>
        <v>766</v>
      </c>
      <c r="K34" s="219"/>
    </row>
    <row r="35" spans="1:11" s="220" customFormat="1" ht="45.75" customHeight="1" hidden="1">
      <c r="A35" s="221"/>
      <c r="B35" s="499" t="s">
        <v>372</v>
      </c>
      <c r="C35" s="500"/>
      <c r="D35" s="501"/>
      <c r="E35" s="203"/>
      <c r="F35" s="205" t="s">
        <v>253</v>
      </c>
      <c r="G35" s="205" t="s">
        <v>260</v>
      </c>
      <c r="H35" s="205" t="s">
        <v>385</v>
      </c>
      <c r="I35" s="205" t="s">
        <v>26</v>
      </c>
      <c r="J35" s="223">
        <v>766</v>
      </c>
      <c r="K35" s="219"/>
    </row>
    <row r="36" spans="1:11" s="220" customFormat="1" ht="36.75" customHeight="1">
      <c r="A36" s="221"/>
      <c r="B36" s="491" t="s">
        <v>386</v>
      </c>
      <c r="C36" s="492"/>
      <c r="D36" s="493"/>
      <c r="E36" s="196"/>
      <c r="F36" s="198" t="s">
        <v>253</v>
      </c>
      <c r="G36" s="198" t="s">
        <v>256</v>
      </c>
      <c r="H36" s="198"/>
      <c r="I36" s="198"/>
      <c r="J36" s="222">
        <v>2976.8</v>
      </c>
      <c r="K36" s="219"/>
    </row>
    <row r="37" spans="1:11" s="220" customFormat="1" ht="37.5" customHeight="1" hidden="1">
      <c r="A37" s="221"/>
      <c r="B37" s="499" t="s">
        <v>375</v>
      </c>
      <c r="C37" s="500"/>
      <c r="D37" s="501"/>
      <c r="E37" s="203"/>
      <c r="F37" s="205" t="s">
        <v>253</v>
      </c>
      <c r="G37" s="205" t="s">
        <v>256</v>
      </c>
      <c r="H37" s="205" t="s">
        <v>387</v>
      </c>
      <c r="I37" s="205"/>
      <c r="J37" s="222">
        <v>2214.4</v>
      </c>
      <c r="K37" s="219"/>
    </row>
    <row r="38" spans="1:11" s="220" customFormat="1" ht="35.25" customHeight="1" hidden="1">
      <c r="A38" s="221"/>
      <c r="B38" s="499" t="s">
        <v>372</v>
      </c>
      <c r="C38" s="500"/>
      <c r="D38" s="501"/>
      <c r="E38" s="203"/>
      <c r="F38" s="205" t="s">
        <v>253</v>
      </c>
      <c r="G38" s="205" t="s">
        <v>256</v>
      </c>
      <c r="H38" s="205" t="s">
        <v>387</v>
      </c>
      <c r="I38" s="205" t="s">
        <v>26</v>
      </c>
      <c r="J38" s="222">
        <v>2214.4</v>
      </c>
      <c r="K38" s="219"/>
    </row>
    <row r="39" spans="1:11" s="220" customFormat="1" ht="35.25" customHeight="1" hidden="1">
      <c r="A39" s="221"/>
      <c r="B39" s="499" t="s">
        <v>388</v>
      </c>
      <c r="C39" s="500"/>
      <c r="D39" s="501"/>
      <c r="E39" s="203"/>
      <c r="F39" s="205" t="s">
        <v>253</v>
      </c>
      <c r="G39" s="205" t="s">
        <v>256</v>
      </c>
      <c r="H39" s="205" t="s">
        <v>387</v>
      </c>
      <c r="I39" s="205" t="s">
        <v>389</v>
      </c>
      <c r="J39" s="222">
        <v>2214.4</v>
      </c>
      <c r="K39" s="219"/>
    </row>
    <row r="40" spans="1:11" s="220" customFormat="1" ht="30" customHeight="1" hidden="1">
      <c r="A40" s="221"/>
      <c r="B40" s="499" t="s">
        <v>377</v>
      </c>
      <c r="C40" s="500"/>
      <c r="D40" s="501"/>
      <c r="E40" s="203"/>
      <c r="F40" s="205" t="s">
        <v>253</v>
      </c>
      <c r="G40" s="205" t="s">
        <v>256</v>
      </c>
      <c r="H40" s="205" t="s">
        <v>387</v>
      </c>
      <c r="I40" s="205" t="s">
        <v>378</v>
      </c>
      <c r="J40" s="222">
        <v>2214.4</v>
      </c>
      <c r="K40" s="219"/>
    </row>
    <row r="41" spans="1:11" s="220" customFormat="1" ht="24" customHeight="1" hidden="1">
      <c r="A41" s="221"/>
      <c r="B41" s="499" t="s">
        <v>379</v>
      </c>
      <c r="C41" s="500"/>
      <c r="D41" s="501"/>
      <c r="E41" s="203"/>
      <c r="F41" s="205" t="s">
        <v>253</v>
      </c>
      <c r="G41" s="205" t="s">
        <v>256</v>
      </c>
      <c r="H41" s="205" t="s">
        <v>387</v>
      </c>
      <c r="I41" s="205" t="s">
        <v>36</v>
      </c>
      <c r="J41" s="222">
        <v>2214.4</v>
      </c>
      <c r="K41" s="219"/>
    </row>
    <row r="42" spans="1:11" s="220" customFormat="1" ht="26.25" customHeight="1" hidden="1">
      <c r="A42" s="221"/>
      <c r="B42" s="499" t="s">
        <v>381</v>
      </c>
      <c r="C42" s="500"/>
      <c r="D42" s="501"/>
      <c r="E42" s="203"/>
      <c r="F42" s="205" t="s">
        <v>253</v>
      </c>
      <c r="G42" s="205" t="s">
        <v>256</v>
      </c>
      <c r="H42" s="205" t="s">
        <v>387</v>
      </c>
      <c r="I42" s="205" t="s">
        <v>382</v>
      </c>
      <c r="J42" s="222">
        <v>2214.4</v>
      </c>
      <c r="K42" s="219"/>
    </row>
    <row r="43" spans="1:11" s="220" customFormat="1" ht="29.25" customHeight="1" hidden="1">
      <c r="A43" s="221"/>
      <c r="B43" s="499" t="s">
        <v>380</v>
      </c>
      <c r="C43" s="500"/>
      <c r="D43" s="501"/>
      <c r="E43" s="203"/>
      <c r="F43" s="205" t="s">
        <v>253</v>
      </c>
      <c r="G43" s="205" t="s">
        <v>256</v>
      </c>
      <c r="H43" s="205" t="s">
        <v>387</v>
      </c>
      <c r="I43" s="205" t="s">
        <v>44</v>
      </c>
      <c r="J43" s="222">
        <v>2214.4</v>
      </c>
      <c r="K43" s="219"/>
    </row>
    <row r="44" spans="1:11" s="220" customFormat="1" ht="24" customHeight="1" hidden="1">
      <c r="A44" s="221"/>
      <c r="B44" s="499" t="s">
        <v>383</v>
      </c>
      <c r="C44" s="500"/>
      <c r="D44" s="501"/>
      <c r="E44" s="203"/>
      <c r="F44" s="205" t="s">
        <v>253</v>
      </c>
      <c r="G44" s="205" t="s">
        <v>256</v>
      </c>
      <c r="H44" s="205" t="s">
        <v>387</v>
      </c>
      <c r="I44" s="205" t="s">
        <v>46</v>
      </c>
      <c r="J44" s="222">
        <v>2214.4</v>
      </c>
      <c r="K44" s="219"/>
    </row>
    <row r="45" spans="1:11" s="220" customFormat="1" ht="1.5" customHeight="1" hidden="1">
      <c r="A45" s="227"/>
      <c r="B45" s="511" t="s">
        <v>390</v>
      </c>
      <c r="C45" s="512"/>
      <c r="D45" s="513"/>
      <c r="E45" s="228"/>
      <c r="F45" s="205" t="s">
        <v>253</v>
      </c>
      <c r="G45" s="205" t="s">
        <v>341</v>
      </c>
      <c r="H45" s="205" t="s">
        <v>391</v>
      </c>
      <c r="I45" s="205"/>
      <c r="J45" s="222">
        <v>2214.4</v>
      </c>
      <c r="K45" s="219"/>
    </row>
    <row r="46" spans="1:11" s="220" customFormat="1" ht="40.5" customHeight="1" hidden="1">
      <c r="A46" s="229"/>
      <c r="B46" s="491" t="s">
        <v>392</v>
      </c>
      <c r="C46" s="492"/>
      <c r="D46" s="493"/>
      <c r="E46" s="228"/>
      <c r="F46" s="205" t="s">
        <v>253</v>
      </c>
      <c r="G46" s="205" t="s">
        <v>341</v>
      </c>
      <c r="H46" s="205" t="s">
        <v>393</v>
      </c>
      <c r="I46" s="205"/>
      <c r="J46" s="222">
        <v>2214.4</v>
      </c>
      <c r="K46" s="219"/>
    </row>
    <row r="47" spans="1:11" s="220" customFormat="1" ht="25.5" customHeight="1" hidden="1">
      <c r="A47" s="229"/>
      <c r="B47" s="499" t="s">
        <v>375</v>
      </c>
      <c r="C47" s="500"/>
      <c r="D47" s="501"/>
      <c r="E47" s="230"/>
      <c r="F47" s="205" t="s">
        <v>253</v>
      </c>
      <c r="G47" s="205" t="s">
        <v>341</v>
      </c>
      <c r="H47" s="205" t="s">
        <v>394</v>
      </c>
      <c r="I47" s="231"/>
      <c r="J47" s="222">
        <v>2214.4</v>
      </c>
      <c r="K47" s="219"/>
    </row>
    <row r="48" spans="1:11" s="220" customFormat="1" ht="36" customHeight="1" hidden="1">
      <c r="A48" s="229"/>
      <c r="B48" s="499" t="s">
        <v>372</v>
      </c>
      <c r="C48" s="500"/>
      <c r="D48" s="501"/>
      <c r="E48" s="196"/>
      <c r="F48" s="205" t="s">
        <v>253</v>
      </c>
      <c r="G48" s="205" t="s">
        <v>341</v>
      </c>
      <c r="H48" s="205" t="s">
        <v>394</v>
      </c>
      <c r="I48" s="205" t="s">
        <v>26</v>
      </c>
      <c r="J48" s="222">
        <v>2214.4</v>
      </c>
      <c r="K48" s="219"/>
    </row>
    <row r="49" spans="1:11" s="220" customFormat="1" ht="36.75" customHeight="1" hidden="1">
      <c r="A49" s="229"/>
      <c r="B49" s="499" t="s">
        <v>388</v>
      </c>
      <c r="C49" s="500"/>
      <c r="D49" s="501"/>
      <c r="E49" s="196"/>
      <c r="F49" s="205" t="s">
        <v>253</v>
      </c>
      <c r="G49" s="205" t="s">
        <v>341</v>
      </c>
      <c r="H49" s="205" t="s">
        <v>394</v>
      </c>
      <c r="I49" s="205" t="s">
        <v>389</v>
      </c>
      <c r="J49" s="222">
        <v>2214.4</v>
      </c>
      <c r="K49" s="219"/>
    </row>
    <row r="50" spans="1:11" s="220" customFormat="1" ht="29.25" customHeight="1" hidden="1">
      <c r="A50" s="229"/>
      <c r="B50" s="499" t="s">
        <v>377</v>
      </c>
      <c r="C50" s="500"/>
      <c r="D50" s="501"/>
      <c r="E50" s="196"/>
      <c r="F50" s="205" t="s">
        <v>253</v>
      </c>
      <c r="G50" s="205" t="s">
        <v>341</v>
      </c>
      <c r="H50" s="205" t="s">
        <v>394</v>
      </c>
      <c r="I50" s="205" t="s">
        <v>378</v>
      </c>
      <c r="J50" s="222">
        <v>2214.4</v>
      </c>
      <c r="K50" s="219"/>
    </row>
    <row r="51" spans="1:11" s="220" customFormat="1" ht="23.25" customHeight="1" hidden="1">
      <c r="A51" s="229"/>
      <c r="B51" s="499" t="s">
        <v>379</v>
      </c>
      <c r="C51" s="500"/>
      <c r="D51" s="501"/>
      <c r="E51" s="196"/>
      <c r="F51" s="205" t="s">
        <v>253</v>
      </c>
      <c r="G51" s="205" t="s">
        <v>341</v>
      </c>
      <c r="H51" s="205" t="s">
        <v>394</v>
      </c>
      <c r="I51" s="205" t="s">
        <v>36</v>
      </c>
      <c r="J51" s="222">
        <v>2214.4</v>
      </c>
      <c r="K51" s="219"/>
    </row>
    <row r="52" spans="1:11" s="220" customFormat="1" ht="27" customHeight="1" hidden="1">
      <c r="A52" s="229"/>
      <c r="B52" s="499" t="s">
        <v>381</v>
      </c>
      <c r="C52" s="500"/>
      <c r="D52" s="501"/>
      <c r="E52" s="228"/>
      <c r="F52" s="205" t="s">
        <v>253</v>
      </c>
      <c r="G52" s="205" t="s">
        <v>341</v>
      </c>
      <c r="H52" s="205" t="s">
        <v>394</v>
      </c>
      <c r="I52" s="205" t="s">
        <v>382</v>
      </c>
      <c r="J52" s="222">
        <v>2214.4</v>
      </c>
      <c r="K52" s="219"/>
    </row>
    <row r="53" spans="1:11" s="220" customFormat="1" ht="27" customHeight="1" hidden="1">
      <c r="A53" s="229"/>
      <c r="B53" s="499" t="s">
        <v>380</v>
      </c>
      <c r="C53" s="500"/>
      <c r="D53" s="501"/>
      <c r="E53" s="228"/>
      <c r="F53" s="205" t="s">
        <v>253</v>
      </c>
      <c r="G53" s="205" t="s">
        <v>341</v>
      </c>
      <c r="H53" s="205" t="s">
        <v>394</v>
      </c>
      <c r="I53" s="205" t="s">
        <v>44</v>
      </c>
      <c r="J53" s="222">
        <v>2214.4</v>
      </c>
      <c r="K53" s="219"/>
    </row>
    <row r="54" spans="1:11" s="220" customFormat="1" ht="25.5" customHeight="1" hidden="1">
      <c r="A54" s="229"/>
      <c r="B54" s="499" t="s">
        <v>383</v>
      </c>
      <c r="C54" s="500"/>
      <c r="D54" s="501"/>
      <c r="E54" s="228"/>
      <c r="F54" s="205" t="s">
        <v>253</v>
      </c>
      <c r="G54" s="205" t="s">
        <v>341</v>
      </c>
      <c r="H54" s="205" t="s">
        <v>394</v>
      </c>
      <c r="I54" s="205" t="s">
        <v>46</v>
      </c>
      <c r="J54" s="222">
        <v>2214.4</v>
      </c>
      <c r="K54" s="219"/>
    </row>
    <row r="55" spans="1:11" s="220" customFormat="1" ht="25.5" customHeight="1" hidden="1">
      <c r="A55" s="221"/>
      <c r="B55" s="499" t="s">
        <v>395</v>
      </c>
      <c r="C55" s="500"/>
      <c r="D55" s="501"/>
      <c r="E55" s="228"/>
      <c r="F55" s="205" t="s">
        <v>253</v>
      </c>
      <c r="G55" s="205" t="s">
        <v>341</v>
      </c>
      <c r="H55" s="205" t="s">
        <v>396</v>
      </c>
      <c r="I55" s="198"/>
      <c r="J55" s="222">
        <v>2214.4</v>
      </c>
      <c r="K55" s="219"/>
    </row>
    <row r="56" spans="1:11" s="220" customFormat="1" ht="25.5" customHeight="1" hidden="1">
      <c r="A56" s="221"/>
      <c r="B56" s="499" t="s">
        <v>397</v>
      </c>
      <c r="C56" s="500"/>
      <c r="D56" s="501"/>
      <c r="E56" s="228"/>
      <c r="F56" s="205" t="s">
        <v>253</v>
      </c>
      <c r="G56" s="205" t="s">
        <v>341</v>
      </c>
      <c r="H56" s="205" t="s">
        <v>398</v>
      </c>
      <c r="I56" s="198"/>
      <c r="J56" s="222">
        <v>2214.4</v>
      </c>
      <c r="K56" s="219"/>
    </row>
    <row r="57" spans="1:11" s="220" customFormat="1" ht="25.5" customHeight="1" hidden="1">
      <c r="A57" s="221"/>
      <c r="B57" s="499" t="s">
        <v>372</v>
      </c>
      <c r="C57" s="500"/>
      <c r="D57" s="501"/>
      <c r="E57" s="228"/>
      <c r="F57" s="205" t="s">
        <v>253</v>
      </c>
      <c r="G57" s="205" t="s">
        <v>341</v>
      </c>
      <c r="H57" s="205" t="s">
        <v>398</v>
      </c>
      <c r="I57" s="205" t="s">
        <v>26</v>
      </c>
      <c r="J57" s="222">
        <v>2214.4</v>
      </c>
      <c r="K57" s="219"/>
    </row>
    <row r="58" spans="1:11" s="220" customFormat="1" ht="25.5" customHeight="1" hidden="1">
      <c r="A58" s="221"/>
      <c r="B58" s="499" t="s">
        <v>375</v>
      </c>
      <c r="C58" s="500"/>
      <c r="D58" s="501"/>
      <c r="E58" s="232"/>
      <c r="F58" s="205" t="s">
        <v>253</v>
      </c>
      <c r="G58" s="205" t="s">
        <v>341</v>
      </c>
      <c r="H58" s="205" t="s">
        <v>399</v>
      </c>
      <c r="I58" s="205"/>
      <c r="J58" s="222">
        <v>2214.4</v>
      </c>
      <c r="K58" s="219"/>
    </row>
    <row r="59" spans="1:11" s="220" customFormat="1" ht="25.5" customHeight="1" hidden="1">
      <c r="A59" s="221"/>
      <c r="B59" s="499" t="s">
        <v>372</v>
      </c>
      <c r="C59" s="500"/>
      <c r="D59" s="501"/>
      <c r="E59" s="232"/>
      <c r="F59" s="205" t="s">
        <v>253</v>
      </c>
      <c r="G59" s="205" t="s">
        <v>341</v>
      </c>
      <c r="H59" s="205" t="s">
        <v>399</v>
      </c>
      <c r="I59" s="205" t="s">
        <v>26</v>
      </c>
      <c r="J59" s="222">
        <v>2214.4</v>
      </c>
      <c r="K59" s="219"/>
    </row>
    <row r="60" spans="1:11" s="220" customFormat="1" ht="25.5" customHeight="1" hidden="1">
      <c r="A60" s="221"/>
      <c r="B60" s="499" t="s">
        <v>377</v>
      </c>
      <c r="C60" s="500"/>
      <c r="D60" s="501"/>
      <c r="E60" s="232"/>
      <c r="F60" s="205" t="s">
        <v>253</v>
      </c>
      <c r="G60" s="205" t="s">
        <v>341</v>
      </c>
      <c r="H60" s="205" t="s">
        <v>399</v>
      </c>
      <c r="I60" s="205" t="s">
        <v>378</v>
      </c>
      <c r="J60" s="222">
        <v>2214.4</v>
      </c>
      <c r="K60" s="219"/>
    </row>
    <row r="61" spans="1:11" s="220" customFormat="1" ht="25.5" customHeight="1" hidden="1">
      <c r="A61" s="221"/>
      <c r="B61" s="499" t="s">
        <v>379</v>
      </c>
      <c r="C61" s="500"/>
      <c r="D61" s="501"/>
      <c r="E61" s="232"/>
      <c r="F61" s="205" t="s">
        <v>253</v>
      </c>
      <c r="G61" s="205" t="s">
        <v>341</v>
      </c>
      <c r="H61" s="205" t="s">
        <v>399</v>
      </c>
      <c r="I61" s="205" t="s">
        <v>36</v>
      </c>
      <c r="J61" s="222">
        <v>2214.4</v>
      </c>
      <c r="K61" s="219"/>
    </row>
    <row r="62" spans="1:11" s="220" customFormat="1" ht="25.5" customHeight="1" hidden="1">
      <c r="A62" s="221"/>
      <c r="B62" s="499" t="s">
        <v>381</v>
      </c>
      <c r="C62" s="500"/>
      <c r="D62" s="501"/>
      <c r="E62" s="232"/>
      <c r="F62" s="205" t="s">
        <v>253</v>
      </c>
      <c r="G62" s="205" t="s">
        <v>341</v>
      </c>
      <c r="H62" s="205" t="s">
        <v>399</v>
      </c>
      <c r="I62" s="205" t="s">
        <v>382</v>
      </c>
      <c r="J62" s="222">
        <v>2214.4</v>
      </c>
      <c r="K62" s="219"/>
    </row>
    <row r="63" spans="1:11" s="220" customFormat="1" ht="25.5" customHeight="1" hidden="1">
      <c r="A63" s="221"/>
      <c r="B63" s="499" t="s">
        <v>380</v>
      </c>
      <c r="C63" s="500"/>
      <c r="D63" s="501"/>
      <c r="E63" s="228"/>
      <c r="F63" s="205" t="s">
        <v>253</v>
      </c>
      <c r="G63" s="205" t="s">
        <v>341</v>
      </c>
      <c r="H63" s="205" t="s">
        <v>400</v>
      </c>
      <c r="I63" s="205" t="s">
        <v>44</v>
      </c>
      <c r="J63" s="222">
        <v>2214.4</v>
      </c>
      <c r="K63" s="219"/>
    </row>
    <row r="64" spans="1:11" s="220" customFormat="1" ht="25.5" customHeight="1" hidden="1">
      <c r="A64" s="221"/>
      <c r="B64" s="499" t="s">
        <v>383</v>
      </c>
      <c r="C64" s="500"/>
      <c r="D64" s="501"/>
      <c r="E64" s="233"/>
      <c r="F64" s="205" t="s">
        <v>253</v>
      </c>
      <c r="G64" s="205" t="s">
        <v>341</v>
      </c>
      <c r="H64" s="205" t="s">
        <v>400</v>
      </c>
      <c r="I64" s="205" t="s">
        <v>46</v>
      </c>
      <c r="J64" s="222">
        <v>2214.4</v>
      </c>
      <c r="K64" s="219"/>
    </row>
    <row r="65" spans="1:11" s="220" customFormat="1" ht="0.75" customHeight="1" hidden="1">
      <c r="A65" s="229"/>
      <c r="B65" s="302"/>
      <c r="C65" s="303"/>
      <c r="D65" s="304"/>
      <c r="E65" s="228"/>
      <c r="F65" s="205"/>
      <c r="G65" s="205"/>
      <c r="H65" s="205"/>
      <c r="I65" s="205"/>
      <c r="J65" s="222">
        <v>2214.4</v>
      </c>
      <c r="K65" s="219"/>
    </row>
    <row r="66" spans="1:11" s="220" customFormat="1" ht="25.5" customHeight="1" hidden="1">
      <c r="A66" s="229"/>
      <c r="B66" s="302"/>
      <c r="C66" s="303"/>
      <c r="D66" s="304"/>
      <c r="E66" s="228"/>
      <c r="F66" s="205"/>
      <c r="G66" s="205"/>
      <c r="H66" s="205"/>
      <c r="I66" s="205"/>
      <c r="J66" s="222">
        <v>2214.4</v>
      </c>
      <c r="K66" s="219"/>
    </row>
    <row r="67" spans="1:11" s="220" customFormat="1" ht="25.5" customHeight="1" hidden="1">
      <c r="A67" s="229"/>
      <c r="B67" s="302"/>
      <c r="C67" s="303"/>
      <c r="D67" s="304"/>
      <c r="E67" s="228"/>
      <c r="F67" s="205"/>
      <c r="G67" s="205"/>
      <c r="H67" s="205"/>
      <c r="I67" s="205"/>
      <c r="J67" s="222">
        <v>2214.4</v>
      </c>
      <c r="K67" s="219"/>
    </row>
    <row r="68" spans="1:11" s="220" customFormat="1" ht="25.5" customHeight="1" hidden="1">
      <c r="A68" s="229"/>
      <c r="B68" s="302"/>
      <c r="C68" s="303"/>
      <c r="D68" s="304"/>
      <c r="E68" s="228"/>
      <c r="F68" s="205"/>
      <c r="G68" s="205"/>
      <c r="H68" s="205"/>
      <c r="I68" s="205"/>
      <c r="J68" s="222">
        <v>2214.4</v>
      </c>
      <c r="K68" s="219"/>
    </row>
    <row r="69" spans="1:11" s="220" customFormat="1" ht="25.5" customHeight="1" hidden="1">
      <c r="A69" s="229"/>
      <c r="B69" s="302"/>
      <c r="C69" s="303"/>
      <c r="D69" s="304"/>
      <c r="E69" s="228"/>
      <c r="F69" s="205"/>
      <c r="G69" s="205"/>
      <c r="H69" s="205"/>
      <c r="I69" s="205"/>
      <c r="J69" s="222">
        <v>2214.4</v>
      </c>
      <c r="K69" s="219"/>
    </row>
    <row r="70" spans="1:11" s="220" customFormat="1" ht="25.5" customHeight="1" hidden="1">
      <c r="A70" s="229"/>
      <c r="B70" s="302"/>
      <c r="C70" s="303"/>
      <c r="D70" s="304"/>
      <c r="E70" s="228"/>
      <c r="F70" s="205"/>
      <c r="G70" s="205"/>
      <c r="H70" s="205"/>
      <c r="I70" s="205"/>
      <c r="J70" s="222">
        <v>2214.4</v>
      </c>
      <c r="K70" s="219"/>
    </row>
    <row r="71" spans="1:11" s="220" customFormat="1" ht="25.5" customHeight="1" hidden="1">
      <c r="A71" s="229"/>
      <c r="B71" s="302"/>
      <c r="C71" s="303"/>
      <c r="D71" s="304"/>
      <c r="E71" s="228"/>
      <c r="F71" s="205"/>
      <c r="G71" s="205"/>
      <c r="H71" s="205"/>
      <c r="I71" s="205"/>
      <c r="J71" s="222">
        <v>2214.4</v>
      </c>
      <c r="K71" s="219"/>
    </row>
    <row r="72" spans="1:11" s="220" customFormat="1" ht="25.5" customHeight="1" hidden="1">
      <c r="A72" s="229"/>
      <c r="B72" s="302"/>
      <c r="C72" s="303"/>
      <c r="D72" s="304"/>
      <c r="E72" s="228"/>
      <c r="F72" s="205"/>
      <c r="G72" s="205"/>
      <c r="H72" s="205"/>
      <c r="I72" s="205"/>
      <c r="J72" s="222">
        <v>2214.4</v>
      </c>
      <c r="K72" s="219"/>
    </row>
    <row r="73" spans="1:11" s="220" customFormat="1" ht="25.5" customHeight="1" hidden="1">
      <c r="A73" s="229"/>
      <c r="B73" s="302"/>
      <c r="C73" s="303"/>
      <c r="D73" s="304"/>
      <c r="E73" s="228"/>
      <c r="F73" s="205"/>
      <c r="G73" s="205"/>
      <c r="H73" s="205"/>
      <c r="I73" s="205"/>
      <c r="J73" s="222">
        <v>2214.4</v>
      </c>
      <c r="K73" s="219"/>
    </row>
    <row r="74" spans="1:11" s="220" customFormat="1" ht="19.5" customHeight="1">
      <c r="A74" s="221"/>
      <c r="B74" s="491" t="s">
        <v>401</v>
      </c>
      <c r="C74" s="492"/>
      <c r="D74" s="493"/>
      <c r="E74" s="232"/>
      <c r="F74" s="198" t="s">
        <v>253</v>
      </c>
      <c r="G74" s="198" t="s">
        <v>257</v>
      </c>
      <c r="H74" s="198"/>
      <c r="I74" s="198"/>
      <c r="J74" s="222">
        <v>50</v>
      </c>
      <c r="K74" s="219"/>
    </row>
    <row r="75" spans="1:11" s="220" customFormat="1" ht="25.5" customHeight="1" hidden="1">
      <c r="A75" s="221"/>
      <c r="B75" s="499" t="s">
        <v>402</v>
      </c>
      <c r="C75" s="500"/>
      <c r="D75" s="501"/>
      <c r="E75" s="232"/>
      <c r="F75" s="205" t="s">
        <v>253</v>
      </c>
      <c r="G75" s="205" t="s">
        <v>257</v>
      </c>
      <c r="H75" s="205" t="s">
        <v>403</v>
      </c>
      <c r="I75" s="205"/>
      <c r="J75" s="223">
        <f>J76</f>
        <v>60</v>
      </c>
      <c r="K75" s="219"/>
    </row>
    <row r="76" spans="1:11" s="220" customFormat="1" ht="33.75" customHeight="1" hidden="1">
      <c r="A76" s="221"/>
      <c r="B76" s="499" t="s">
        <v>404</v>
      </c>
      <c r="C76" s="500"/>
      <c r="D76" s="501"/>
      <c r="E76" s="203"/>
      <c r="F76" s="205" t="s">
        <v>253</v>
      </c>
      <c r="G76" s="205" t="s">
        <v>257</v>
      </c>
      <c r="H76" s="205" t="s">
        <v>405</v>
      </c>
      <c r="I76" s="205"/>
      <c r="J76" s="223">
        <f>J77</f>
        <v>60</v>
      </c>
      <c r="K76" s="219"/>
    </row>
    <row r="77" spans="1:11" s="220" customFormat="1" ht="46.5" customHeight="1" hidden="1">
      <c r="A77" s="221"/>
      <c r="B77" s="499" t="s">
        <v>406</v>
      </c>
      <c r="C77" s="500"/>
      <c r="D77" s="501"/>
      <c r="E77" s="203"/>
      <c r="F77" s="205" t="s">
        <v>253</v>
      </c>
      <c r="G77" s="205" t="s">
        <v>257</v>
      </c>
      <c r="H77" s="205" t="s">
        <v>405</v>
      </c>
      <c r="I77" s="205" t="s">
        <v>53</v>
      </c>
      <c r="J77" s="223">
        <v>60</v>
      </c>
      <c r="K77" s="219"/>
    </row>
    <row r="78" spans="1:11" s="220" customFormat="1" ht="20.25" customHeight="1">
      <c r="A78" s="221"/>
      <c r="B78" s="508" t="s">
        <v>407</v>
      </c>
      <c r="C78" s="509"/>
      <c r="D78" s="510"/>
      <c r="E78" s="196"/>
      <c r="F78" s="198" t="s">
        <v>253</v>
      </c>
      <c r="G78" s="198" t="s">
        <v>258</v>
      </c>
      <c r="H78" s="198"/>
      <c r="I78" s="198"/>
      <c r="J78" s="222">
        <v>8</v>
      </c>
      <c r="K78" s="219"/>
    </row>
    <row r="79" spans="1:11" s="220" customFormat="1" ht="20.25" customHeight="1" hidden="1">
      <c r="A79" s="221"/>
      <c r="B79" s="499" t="s">
        <v>408</v>
      </c>
      <c r="C79" s="500"/>
      <c r="D79" s="501"/>
      <c r="E79" s="203"/>
      <c r="F79" s="205" t="s">
        <v>253</v>
      </c>
      <c r="G79" s="205" t="s">
        <v>258</v>
      </c>
      <c r="H79" s="205" t="s">
        <v>409</v>
      </c>
      <c r="I79" s="205"/>
      <c r="J79" s="223">
        <f>J80</f>
        <v>300</v>
      </c>
      <c r="K79" s="219"/>
    </row>
    <row r="80" spans="1:22" s="220" customFormat="1" ht="25.5" customHeight="1" hidden="1">
      <c r="A80" s="221"/>
      <c r="B80" s="499" t="s">
        <v>410</v>
      </c>
      <c r="C80" s="500"/>
      <c r="D80" s="501"/>
      <c r="E80" s="203"/>
      <c r="F80" s="205" t="s">
        <v>253</v>
      </c>
      <c r="G80" s="205" t="s">
        <v>258</v>
      </c>
      <c r="H80" s="205" t="s">
        <v>409</v>
      </c>
      <c r="I80" s="205" t="s">
        <v>59</v>
      </c>
      <c r="J80" s="223">
        <v>300</v>
      </c>
      <c r="K80" s="219"/>
      <c r="M80" s="221"/>
      <c r="N80" s="505" t="s">
        <v>379</v>
      </c>
      <c r="O80" s="506"/>
      <c r="P80" s="507"/>
      <c r="Q80" s="203"/>
      <c r="R80" s="205" t="s">
        <v>253</v>
      </c>
      <c r="S80" s="205" t="s">
        <v>259</v>
      </c>
      <c r="T80" s="205" t="s">
        <v>411</v>
      </c>
      <c r="U80" s="205" t="s">
        <v>36</v>
      </c>
      <c r="V80" s="223">
        <v>22.7</v>
      </c>
    </row>
    <row r="81" spans="1:22" s="220" customFormat="1" ht="25.5" customHeight="1" hidden="1">
      <c r="A81" s="234"/>
      <c r="B81" s="491" t="s">
        <v>412</v>
      </c>
      <c r="C81" s="492"/>
      <c r="D81" s="493"/>
      <c r="E81" s="180"/>
      <c r="F81" s="198" t="s">
        <v>253</v>
      </c>
      <c r="G81" s="205" t="s">
        <v>259</v>
      </c>
      <c r="H81" s="198"/>
      <c r="I81" s="198"/>
      <c r="J81" s="235" t="e">
        <f>J82+V83+V86</f>
        <v>#REF!</v>
      </c>
      <c r="K81" s="219"/>
      <c r="M81" s="221"/>
      <c r="N81" s="505" t="s">
        <v>381</v>
      </c>
      <c r="O81" s="506"/>
      <c r="P81" s="507"/>
      <c r="Q81" s="203"/>
      <c r="R81" s="205" t="s">
        <v>253</v>
      </c>
      <c r="S81" s="205" t="s">
        <v>259</v>
      </c>
      <c r="T81" s="205" t="s">
        <v>411</v>
      </c>
      <c r="U81" s="205" t="s">
        <v>382</v>
      </c>
      <c r="V81" s="223">
        <f>V82+V85</f>
        <v>11.3</v>
      </c>
    </row>
    <row r="82" spans="1:22" s="220" customFormat="1" ht="25.5" customHeight="1" hidden="1">
      <c r="A82" s="221"/>
      <c r="B82" s="499" t="s">
        <v>413</v>
      </c>
      <c r="C82" s="500"/>
      <c r="D82" s="501"/>
      <c r="E82" s="203"/>
      <c r="F82" s="205" t="s">
        <v>253</v>
      </c>
      <c r="G82" s="205" t="s">
        <v>259</v>
      </c>
      <c r="H82" s="205" t="s">
        <v>414</v>
      </c>
      <c r="I82" s="205"/>
      <c r="J82" s="223" t="e">
        <f>J83+#REF!</f>
        <v>#REF!</v>
      </c>
      <c r="K82" s="219"/>
      <c r="M82" s="221"/>
      <c r="N82" s="505" t="s">
        <v>380</v>
      </c>
      <c r="O82" s="506"/>
      <c r="P82" s="507"/>
      <c r="Q82" s="203"/>
      <c r="R82" s="205" t="s">
        <v>253</v>
      </c>
      <c r="S82" s="205" t="s">
        <v>259</v>
      </c>
      <c r="T82" s="205" t="s">
        <v>411</v>
      </c>
      <c r="U82" s="205" t="s">
        <v>44</v>
      </c>
      <c r="V82" s="223">
        <v>7.3</v>
      </c>
    </row>
    <row r="83" spans="1:22" s="220" customFormat="1" ht="25.5" customHeight="1" hidden="1">
      <c r="A83" s="221"/>
      <c r="B83" s="499" t="s">
        <v>375</v>
      </c>
      <c r="C83" s="500"/>
      <c r="D83" s="501"/>
      <c r="E83" s="203"/>
      <c r="F83" s="205" t="s">
        <v>253</v>
      </c>
      <c r="G83" s="205" t="s">
        <v>259</v>
      </c>
      <c r="H83" s="205" t="s">
        <v>411</v>
      </c>
      <c r="I83" s="205"/>
      <c r="J83" s="223">
        <f>J84+J85+V80+V82+V85</f>
        <v>1281.1</v>
      </c>
      <c r="K83" s="219"/>
      <c r="M83" s="221"/>
      <c r="N83" s="505" t="s">
        <v>415</v>
      </c>
      <c r="O83" s="506"/>
      <c r="P83" s="507"/>
      <c r="Q83" s="203"/>
      <c r="R83" s="205" t="s">
        <v>253</v>
      </c>
      <c r="S83" s="205" t="s">
        <v>259</v>
      </c>
      <c r="T83" s="205" t="s">
        <v>416</v>
      </c>
      <c r="U83" s="205"/>
      <c r="V83" s="223">
        <f>V84</f>
        <v>0</v>
      </c>
    </row>
    <row r="84" spans="1:22" s="220" customFormat="1" ht="25.5" customHeight="1" hidden="1">
      <c r="A84" s="221"/>
      <c r="B84" s="499" t="s">
        <v>372</v>
      </c>
      <c r="C84" s="500"/>
      <c r="D84" s="501"/>
      <c r="E84" s="203"/>
      <c r="F84" s="205" t="s">
        <v>253</v>
      </c>
      <c r="G84" s="205" t="s">
        <v>259</v>
      </c>
      <c r="H84" s="205" t="s">
        <v>411</v>
      </c>
      <c r="I84" s="205" t="s">
        <v>26</v>
      </c>
      <c r="J84" s="223">
        <v>1074</v>
      </c>
      <c r="K84" s="219"/>
      <c r="M84" s="221"/>
      <c r="N84" s="505" t="s">
        <v>417</v>
      </c>
      <c r="O84" s="506"/>
      <c r="P84" s="507"/>
      <c r="Q84" s="203"/>
      <c r="R84" s="205" t="s">
        <v>253</v>
      </c>
      <c r="S84" s="205" t="s">
        <v>259</v>
      </c>
      <c r="T84" s="205" t="s">
        <v>416</v>
      </c>
      <c r="U84" s="205" t="s">
        <v>315</v>
      </c>
      <c r="V84" s="223">
        <v>0</v>
      </c>
    </row>
    <row r="85" spans="1:22" s="220" customFormat="1" ht="25.5" customHeight="1" hidden="1">
      <c r="A85" s="221"/>
      <c r="B85" s="499" t="s">
        <v>377</v>
      </c>
      <c r="C85" s="500"/>
      <c r="D85" s="501"/>
      <c r="E85" s="203"/>
      <c r="F85" s="205" t="s">
        <v>253</v>
      </c>
      <c r="G85" s="205" t="s">
        <v>259</v>
      </c>
      <c r="H85" s="205" t="s">
        <v>411</v>
      </c>
      <c r="I85" s="205" t="s">
        <v>378</v>
      </c>
      <c r="J85" s="223">
        <v>173.1</v>
      </c>
      <c r="K85" s="219"/>
      <c r="M85" s="221"/>
      <c r="N85" s="505" t="s">
        <v>383</v>
      </c>
      <c r="O85" s="506"/>
      <c r="P85" s="507"/>
      <c r="Q85" s="203"/>
      <c r="R85" s="205" t="s">
        <v>253</v>
      </c>
      <c r="S85" s="205" t="s">
        <v>259</v>
      </c>
      <c r="T85" s="205" t="s">
        <v>411</v>
      </c>
      <c r="U85" s="205" t="s">
        <v>46</v>
      </c>
      <c r="V85" s="223">
        <v>4</v>
      </c>
    </row>
    <row r="86" spans="1:22" s="220" customFormat="1" ht="25.5" customHeight="1" hidden="1">
      <c r="A86" s="229"/>
      <c r="B86" s="496" t="s">
        <v>418</v>
      </c>
      <c r="C86" s="502"/>
      <c r="D86" s="503"/>
      <c r="E86" s="228"/>
      <c r="F86" s="205" t="s">
        <v>253</v>
      </c>
      <c r="G86" s="205" t="s">
        <v>259</v>
      </c>
      <c r="H86" s="205" t="s">
        <v>419</v>
      </c>
      <c r="I86" s="205"/>
      <c r="J86" s="223">
        <f>J87</f>
        <v>271.6</v>
      </c>
      <c r="K86" s="219"/>
      <c r="M86" s="221"/>
      <c r="N86" s="505" t="s">
        <v>420</v>
      </c>
      <c r="O86" s="506"/>
      <c r="P86" s="507"/>
      <c r="Q86" s="203"/>
      <c r="R86" s="205" t="s">
        <v>253</v>
      </c>
      <c r="S86" s="205" t="s">
        <v>259</v>
      </c>
      <c r="T86" s="205" t="s">
        <v>421</v>
      </c>
      <c r="U86" s="205"/>
      <c r="V86" s="223">
        <f>V87</f>
        <v>100</v>
      </c>
    </row>
    <row r="87" spans="1:22" s="220" customFormat="1" ht="25.5" customHeight="1" hidden="1">
      <c r="A87" s="229"/>
      <c r="B87" s="499" t="s">
        <v>422</v>
      </c>
      <c r="C87" s="500"/>
      <c r="D87" s="501"/>
      <c r="E87" s="203"/>
      <c r="F87" s="205" t="s">
        <v>253</v>
      </c>
      <c r="G87" s="205" t="s">
        <v>259</v>
      </c>
      <c r="H87" s="205" t="s">
        <v>423</v>
      </c>
      <c r="I87" s="205"/>
      <c r="J87" s="223">
        <f>J89</f>
        <v>271.6</v>
      </c>
      <c r="K87" s="219"/>
      <c r="M87" s="221"/>
      <c r="N87" s="505" t="s">
        <v>379</v>
      </c>
      <c r="O87" s="506"/>
      <c r="P87" s="507"/>
      <c r="Q87" s="203"/>
      <c r="R87" s="205" t="s">
        <v>253</v>
      </c>
      <c r="S87" s="205" t="s">
        <v>259</v>
      </c>
      <c r="T87" s="205" t="s">
        <v>421</v>
      </c>
      <c r="U87" s="205" t="s">
        <v>36</v>
      </c>
      <c r="V87" s="223">
        <v>100</v>
      </c>
    </row>
    <row r="88" spans="1:11" s="220" customFormat="1" ht="25.5" customHeight="1" hidden="1">
      <c r="A88" s="229"/>
      <c r="B88" s="499" t="s">
        <v>424</v>
      </c>
      <c r="C88" s="500"/>
      <c r="D88" s="501"/>
      <c r="E88" s="203"/>
      <c r="F88" s="205" t="s">
        <v>253</v>
      </c>
      <c r="G88" s="205" t="s">
        <v>259</v>
      </c>
      <c r="H88" s="205" t="s">
        <v>425</v>
      </c>
      <c r="I88" s="205"/>
      <c r="J88" s="223" t="e">
        <f>#REF!</f>
        <v>#REF!</v>
      </c>
      <c r="K88" s="219"/>
    </row>
    <row r="89" spans="1:11" s="220" customFormat="1" ht="25.5" customHeight="1" hidden="1">
      <c r="A89" s="229"/>
      <c r="B89" s="499" t="s">
        <v>426</v>
      </c>
      <c r="C89" s="500"/>
      <c r="D89" s="501"/>
      <c r="E89" s="203"/>
      <c r="F89" s="205" t="s">
        <v>253</v>
      </c>
      <c r="G89" s="205" t="s">
        <v>259</v>
      </c>
      <c r="H89" s="205" t="s">
        <v>423</v>
      </c>
      <c r="I89" s="205" t="s">
        <v>427</v>
      </c>
      <c r="J89" s="223">
        <v>271.6</v>
      </c>
      <c r="K89" s="219"/>
    </row>
    <row r="90" spans="1:11" s="220" customFormat="1" ht="25.5" customHeight="1" hidden="1">
      <c r="A90" s="236"/>
      <c r="B90" s="499" t="s">
        <v>428</v>
      </c>
      <c r="C90" s="500"/>
      <c r="D90" s="501"/>
      <c r="E90" s="196"/>
      <c r="F90" s="205" t="s">
        <v>256</v>
      </c>
      <c r="G90" s="205" t="s">
        <v>263</v>
      </c>
      <c r="H90" s="205"/>
      <c r="I90" s="198"/>
      <c r="J90" s="235">
        <f>J91</f>
        <v>0</v>
      </c>
      <c r="K90" s="219"/>
    </row>
    <row r="91" spans="1:11" s="220" customFormat="1" ht="25.5" customHeight="1" hidden="1">
      <c r="A91" s="236"/>
      <c r="B91" s="499" t="s">
        <v>429</v>
      </c>
      <c r="C91" s="500"/>
      <c r="D91" s="501"/>
      <c r="E91" s="196"/>
      <c r="F91" s="205" t="s">
        <v>256</v>
      </c>
      <c r="G91" s="205" t="s">
        <v>263</v>
      </c>
      <c r="H91" s="205" t="s">
        <v>430</v>
      </c>
      <c r="I91" s="205"/>
      <c r="J91" s="223">
        <f>J92</f>
        <v>0</v>
      </c>
      <c r="K91" s="219"/>
    </row>
    <row r="92" spans="1:11" s="220" customFormat="1" ht="25.5" customHeight="1" hidden="1">
      <c r="A92" s="236"/>
      <c r="B92" s="499" t="s">
        <v>431</v>
      </c>
      <c r="C92" s="500"/>
      <c r="D92" s="501"/>
      <c r="E92" s="196"/>
      <c r="F92" s="205" t="s">
        <v>256</v>
      </c>
      <c r="G92" s="205" t="s">
        <v>263</v>
      </c>
      <c r="H92" s="205" t="s">
        <v>432</v>
      </c>
      <c r="I92" s="205"/>
      <c r="J92" s="223">
        <f>J93</f>
        <v>0</v>
      </c>
      <c r="K92" s="219"/>
    </row>
    <row r="93" spans="1:11" s="220" customFormat="1" ht="25.5" customHeight="1" hidden="1">
      <c r="A93" s="236"/>
      <c r="B93" s="499" t="s">
        <v>433</v>
      </c>
      <c r="C93" s="500"/>
      <c r="D93" s="501"/>
      <c r="E93" s="196"/>
      <c r="F93" s="205" t="s">
        <v>256</v>
      </c>
      <c r="G93" s="205" t="s">
        <v>263</v>
      </c>
      <c r="H93" s="205" t="s">
        <v>432</v>
      </c>
      <c r="I93" s="205"/>
      <c r="J93" s="223">
        <f>J94</f>
        <v>0</v>
      </c>
      <c r="K93" s="219"/>
    </row>
    <row r="94" spans="1:11" s="220" customFormat="1" ht="25.5" customHeight="1" hidden="1">
      <c r="A94" s="236"/>
      <c r="B94" s="551" t="s">
        <v>434</v>
      </c>
      <c r="C94" s="552"/>
      <c r="D94" s="553"/>
      <c r="E94" s="196"/>
      <c r="F94" s="198" t="s">
        <v>264</v>
      </c>
      <c r="G94" s="198" t="s">
        <v>292</v>
      </c>
      <c r="H94" s="198"/>
      <c r="I94" s="205" t="s">
        <v>435</v>
      </c>
      <c r="J94" s="223">
        <v>0</v>
      </c>
      <c r="K94" s="219"/>
    </row>
    <row r="95" spans="1:11" s="220" customFormat="1" ht="25.5" customHeight="1" hidden="1">
      <c r="A95" s="229"/>
      <c r="B95" s="548" t="s">
        <v>436</v>
      </c>
      <c r="C95" s="549"/>
      <c r="D95" s="550"/>
      <c r="E95" s="196"/>
      <c r="F95" s="205" t="s">
        <v>264</v>
      </c>
      <c r="G95" s="205" t="s">
        <v>253</v>
      </c>
      <c r="H95" s="205"/>
      <c r="I95" s="198"/>
      <c r="J95" s="235">
        <f>J99+J97</f>
        <v>0</v>
      </c>
      <c r="K95" s="219"/>
    </row>
    <row r="96" spans="1:11" s="220" customFormat="1" ht="25.5" customHeight="1" hidden="1">
      <c r="A96" s="229"/>
      <c r="B96" s="499" t="s">
        <v>437</v>
      </c>
      <c r="C96" s="500"/>
      <c r="D96" s="501"/>
      <c r="E96" s="196"/>
      <c r="F96" s="205" t="s">
        <v>264</v>
      </c>
      <c r="G96" s="205" t="s">
        <v>253</v>
      </c>
      <c r="H96" s="205" t="s">
        <v>438</v>
      </c>
      <c r="I96" s="205"/>
      <c r="J96" s="223">
        <f>J97</f>
        <v>0</v>
      </c>
      <c r="K96" s="219"/>
    </row>
    <row r="97" spans="1:11" s="220" customFormat="1" ht="25.5" customHeight="1" hidden="1">
      <c r="A97" s="229"/>
      <c r="B97" s="499" t="s">
        <v>433</v>
      </c>
      <c r="C97" s="500"/>
      <c r="D97" s="501"/>
      <c r="E97" s="196"/>
      <c r="F97" s="205" t="s">
        <v>264</v>
      </c>
      <c r="G97" s="205" t="s">
        <v>253</v>
      </c>
      <c r="H97" s="205" t="s">
        <v>438</v>
      </c>
      <c r="I97" s="205"/>
      <c r="J97" s="223">
        <f>J98</f>
        <v>0</v>
      </c>
      <c r="K97" s="219"/>
    </row>
    <row r="98" spans="1:11" s="220" customFormat="1" ht="25.5" customHeight="1" hidden="1">
      <c r="A98" s="229"/>
      <c r="B98" s="548" t="s">
        <v>439</v>
      </c>
      <c r="C98" s="549"/>
      <c r="D98" s="550"/>
      <c r="E98" s="203"/>
      <c r="F98" s="205" t="s">
        <v>264</v>
      </c>
      <c r="G98" s="205" t="s">
        <v>254</v>
      </c>
      <c r="H98" s="205"/>
      <c r="I98" s="205" t="s">
        <v>435</v>
      </c>
      <c r="J98" s="223">
        <v>0</v>
      </c>
      <c r="K98" s="219"/>
    </row>
    <row r="99" spans="1:11" s="220" customFormat="1" ht="25.5" customHeight="1" hidden="1">
      <c r="A99" s="229"/>
      <c r="B99" s="499" t="s">
        <v>440</v>
      </c>
      <c r="C99" s="500"/>
      <c r="D99" s="501"/>
      <c r="E99" s="196"/>
      <c r="F99" s="205" t="s">
        <v>264</v>
      </c>
      <c r="G99" s="205" t="s">
        <v>254</v>
      </c>
      <c r="H99" s="205" t="s">
        <v>441</v>
      </c>
      <c r="I99" s="205"/>
      <c r="J99" s="223">
        <f>J100+J102</f>
        <v>0</v>
      </c>
      <c r="K99" s="219"/>
    </row>
    <row r="100" spans="1:11" s="220" customFormat="1" ht="25.5" customHeight="1" hidden="1">
      <c r="A100" s="229"/>
      <c r="B100" s="499" t="s">
        <v>442</v>
      </c>
      <c r="C100" s="500"/>
      <c r="D100" s="501"/>
      <c r="E100" s="196"/>
      <c r="F100" s="205" t="s">
        <v>264</v>
      </c>
      <c r="G100" s="205" t="s">
        <v>254</v>
      </c>
      <c r="H100" s="205" t="s">
        <v>441</v>
      </c>
      <c r="I100" s="205"/>
      <c r="J100" s="223">
        <f>J101</f>
        <v>0</v>
      </c>
      <c r="K100" s="219"/>
    </row>
    <row r="101" spans="1:11" s="220" customFormat="1" ht="25.5" customHeight="1" hidden="1">
      <c r="A101" s="229"/>
      <c r="B101" s="499" t="s">
        <v>443</v>
      </c>
      <c r="C101" s="500"/>
      <c r="D101" s="501"/>
      <c r="E101" s="196"/>
      <c r="F101" s="205" t="s">
        <v>264</v>
      </c>
      <c r="G101" s="205" t="s">
        <v>254</v>
      </c>
      <c r="H101" s="205" t="s">
        <v>444</v>
      </c>
      <c r="I101" s="205" t="s">
        <v>445</v>
      </c>
      <c r="J101" s="223">
        <v>0</v>
      </c>
      <c r="K101" s="219"/>
    </row>
    <row r="102" spans="1:11" s="220" customFormat="1" ht="25.5" customHeight="1" hidden="1">
      <c r="A102" s="229"/>
      <c r="B102" s="499" t="s">
        <v>442</v>
      </c>
      <c r="C102" s="500"/>
      <c r="D102" s="501"/>
      <c r="E102" s="196"/>
      <c r="F102" s="205" t="s">
        <v>264</v>
      </c>
      <c r="G102" s="205" t="s">
        <v>254</v>
      </c>
      <c r="H102" s="205" t="s">
        <v>444</v>
      </c>
      <c r="I102" s="205"/>
      <c r="J102" s="223">
        <f>J103</f>
        <v>0</v>
      </c>
      <c r="K102" s="219"/>
    </row>
    <row r="103" spans="1:11" s="220" customFormat="1" ht="25.5" customHeight="1" hidden="1">
      <c r="A103" s="229"/>
      <c r="B103" s="554" t="s">
        <v>446</v>
      </c>
      <c r="C103" s="555"/>
      <c r="D103" s="556"/>
      <c r="E103" s="221"/>
      <c r="F103" s="195">
        <v>10</v>
      </c>
      <c r="G103" s="198" t="s">
        <v>292</v>
      </c>
      <c r="H103" s="205"/>
      <c r="I103" s="205" t="s">
        <v>445</v>
      </c>
      <c r="J103" s="223">
        <v>0</v>
      </c>
      <c r="K103" s="219"/>
    </row>
    <row r="104" spans="1:11" s="220" customFormat="1" ht="18" customHeight="1" hidden="1">
      <c r="A104" s="229"/>
      <c r="B104" s="491" t="s">
        <v>447</v>
      </c>
      <c r="C104" s="492"/>
      <c r="D104" s="493"/>
      <c r="E104" s="237"/>
      <c r="F104" s="238" t="s">
        <v>262</v>
      </c>
      <c r="G104" s="238" t="s">
        <v>260</v>
      </c>
      <c r="H104" s="205"/>
      <c r="I104" s="205"/>
      <c r="J104" s="223">
        <f>J105</f>
        <v>0</v>
      </c>
      <c r="K104" s="219"/>
    </row>
    <row r="105" spans="1:11" s="220" customFormat="1" ht="18" customHeight="1" hidden="1">
      <c r="A105" s="229"/>
      <c r="B105" s="499" t="s">
        <v>448</v>
      </c>
      <c r="C105" s="500"/>
      <c r="D105" s="501"/>
      <c r="E105" s="196"/>
      <c r="F105" s="205" t="s">
        <v>262</v>
      </c>
      <c r="G105" s="205" t="s">
        <v>260</v>
      </c>
      <c r="H105" s="205" t="s">
        <v>441</v>
      </c>
      <c r="I105" s="205"/>
      <c r="J105" s="223">
        <f>J106+J108+J110</f>
        <v>0</v>
      </c>
      <c r="K105" s="219"/>
    </row>
    <row r="106" spans="1:11" s="220" customFormat="1" ht="25.5" customHeight="1" hidden="1">
      <c r="A106" s="229"/>
      <c r="B106" s="499" t="s">
        <v>449</v>
      </c>
      <c r="C106" s="500"/>
      <c r="D106" s="501"/>
      <c r="E106" s="196"/>
      <c r="F106" s="205" t="s">
        <v>262</v>
      </c>
      <c r="G106" s="205" t="s">
        <v>260</v>
      </c>
      <c r="H106" s="205" t="s">
        <v>441</v>
      </c>
      <c r="I106" s="205"/>
      <c r="J106" s="223">
        <f>J107</f>
        <v>0</v>
      </c>
      <c r="K106" s="219"/>
    </row>
    <row r="107" spans="1:11" s="220" customFormat="1" ht="38.25" customHeight="1" hidden="1">
      <c r="A107" s="229"/>
      <c r="B107" s="499" t="s">
        <v>450</v>
      </c>
      <c r="C107" s="500"/>
      <c r="D107" s="501"/>
      <c r="E107" s="196"/>
      <c r="F107" s="205" t="s">
        <v>262</v>
      </c>
      <c r="G107" s="205" t="s">
        <v>260</v>
      </c>
      <c r="H107" s="205" t="s">
        <v>444</v>
      </c>
      <c r="I107" s="205" t="s">
        <v>451</v>
      </c>
      <c r="J107" s="223">
        <v>0</v>
      </c>
      <c r="K107" s="219"/>
    </row>
    <row r="108" spans="1:11" s="220" customFormat="1" ht="25.5" customHeight="1" hidden="1">
      <c r="A108" s="229"/>
      <c r="B108" s="499" t="s">
        <v>449</v>
      </c>
      <c r="C108" s="500"/>
      <c r="D108" s="501"/>
      <c r="E108" s="196"/>
      <c r="F108" s="205" t="s">
        <v>262</v>
      </c>
      <c r="G108" s="205" t="s">
        <v>260</v>
      </c>
      <c r="H108" s="205" t="s">
        <v>444</v>
      </c>
      <c r="I108" s="205"/>
      <c r="J108" s="223">
        <f>J109</f>
        <v>0</v>
      </c>
      <c r="K108" s="219"/>
    </row>
    <row r="109" spans="1:11" s="220" customFormat="1" ht="36" customHeight="1" hidden="1">
      <c r="A109" s="229"/>
      <c r="B109" s="499" t="s">
        <v>452</v>
      </c>
      <c r="C109" s="500"/>
      <c r="D109" s="501"/>
      <c r="E109" s="196"/>
      <c r="F109" s="205" t="s">
        <v>262</v>
      </c>
      <c r="G109" s="205" t="s">
        <v>260</v>
      </c>
      <c r="H109" s="205" t="s">
        <v>453</v>
      </c>
      <c r="I109" s="205" t="s">
        <v>451</v>
      </c>
      <c r="J109" s="223">
        <v>0</v>
      </c>
      <c r="K109" s="219"/>
    </row>
    <row r="110" spans="1:11" s="220" customFormat="1" ht="0.75" customHeight="1">
      <c r="A110" s="229"/>
      <c r="B110" s="499" t="s">
        <v>454</v>
      </c>
      <c r="C110" s="500"/>
      <c r="D110" s="501"/>
      <c r="E110" s="196"/>
      <c r="F110" s="205" t="s">
        <v>262</v>
      </c>
      <c r="G110" s="205" t="s">
        <v>260</v>
      </c>
      <c r="H110" s="205" t="s">
        <v>455</v>
      </c>
      <c r="I110" s="205"/>
      <c r="J110" s="223">
        <f>J111</f>
        <v>0</v>
      </c>
      <c r="K110" s="219"/>
    </row>
    <row r="111" spans="1:11" s="220" customFormat="1" ht="21" customHeight="1" hidden="1">
      <c r="A111" s="229"/>
      <c r="B111" s="499" t="s">
        <v>456</v>
      </c>
      <c r="C111" s="500"/>
      <c r="D111" s="501"/>
      <c r="E111" s="196"/>
      <c r="F111" s="205" t="s">
        <v>262</v>
      </c>
      <c r="G111" s="205" t="s">
        <v>260</v>
      </c>
      <c r="H111" s="205" t="s">
        <v>457</v>
      </c>
      <c r="I111" s="205"/>
      <c r="J111" s="223">
        <f>J112</f>
        <v>0</v>
      </c>
      <c r="K111" s="219"/>
    </row>
    <row r="112" spans="1:11" s="220" customFormat="1" ht="24.75" customHeight="1" hidden="1">
      <c r="A112" s="229"/>
      <c r="B112" s="499" t="s">
        <v>433</v>
      </c>
      <c r="C112" s="500"/>
      <c r="D112" s="501"/>
      <c r="E112" s="196"/>
      <c r="F112" s="205" t="s">
        <v>262</v>
      </c>
      <c r="G112" s="205" t="s">
        <v>260</v>
      </c>
      <c r="H112" s="205" t="s">
        <v>457</v>
      </c>
      <c r="I112" s="205"/>
      <c r="J112" s="223">
        <f>J113</f>
        <v>0</v>
      </c>
      <c r="K112" s="219"/>
    </row>
    <row r="113" spans="1:11" s="220" customFormat="1" ht="34.5" customHeight="1" hidden="1">
      <c r="A113" s="229"/>
      <c r="B113" s="514" t="s">
        <v>458</v>
      </c>
      <c r="C113" s="515"/>
      <c r="D113" s="516"/>
      <c r="E113" s="196"/>
      <c r="F113" s="198" t="s">
        <v>264</v>
      </c>
      <c r="G113" s="198"/>
      <c r="H113" s="198"/>
      <c r="I113" s="205" t="s">
        <v>435</v>
      </c>
      <c r="J113" s="223">
        <v>0</v>
      </c>
      <c r="K113" s="219"/>
    </row>
    <row r="114" spans="1:11" s="220" customFormat="1" ht="28.5" customHeight="1" hidden="1">
      <c r="A114" s="229"/>
      <c r="B114" s="491" t="s">
        <v>459</v>
      </c>
      <c r="C114" s="492"/>
      <c r="D114" s="493"/>
      <c r="E114" s="196"/>
      <c r="F114" s="198" t="s">
        <v>264</v>
      </c>
      <c r="G114" s="198" t="s">
        <v>254</v>
      </c>
      <c r="H114" s="198"/>
      <c r="I114" s="198"/>
      <c r="J114" s="235">
        <f>J115</f>
        <v>0</v>
      </c>
      <c r="K114" s="219"/>
    </row>
    <row r="115" spans="1:11" s="220" customFormat="1" ht="34.5" customHeight="1" hidden="1">
      <c r="A115" s="229"/>
      <c r="B115" s="499" t="s">
        <v>460</v>
      </c>
      <c r="C115" s="500"/>
      <c r="D115" s="501"/>
      <c r="E115" s="196"/>
      <c r="F115" s="205" t="s">
        <v>264</v>
      </c>
      <c r="G115" s="205" t="s">
        <v>254</v>
      </c>
      <c r="H115" s="205" t="s">
        <v>441</v>
      </c>
      <c r="I115" s="198"/>
      <c r="J115" s="235">
        <f>J117+J119</f>
        <v>0</v>
      </c>
      <c r="K115" s="219"/>
    </row>
    <row r="116" spans="1:11" s="220" customFormat="1" ht="27" customHeight="1" hidden="1">
      <c r="A116" s="229"/>
      <c r="B116" s="499" t="s">
        <v>461</v>
      </c>
      <c r="C116" s="500"/>
      <c r="D116" s="501"/>
      <c r="E116" s="196"/>
      <c r="F116" s="205" t="s">
        <v>264</v>
      </c>
      <c r="G116" s="205" t="s">
        <v>254</v>
      </c>
      <c r="H116" s="205" t="s">
        <v>441</v>
      </c>
      <c r="I116" s="205"/>
      <c r="J116" s="223">
        <f>J117</f>
        <v>0</v>
      </c>
      <c r="K116" s="219"/>
    </row>
    <row r="117" spans="1:11" s="220" customFormat="1" ht="15" customHeight="1" hidden="1">
      <c r="A117" s="229"/>
      <c r="B117" s="499" t="s">
        <v>462</v>
      </c>
      <c r="C117" s="500"/>
      <c r="D117" s="501"/>
      <c r="E117" s="196"/>
      <c r="F117" s="205" t="s">
        <v>264</v>
      </c>
      <c r="G117" s="205" t="s">
        <v>254</v>
      </c>
      <c r="H117" s="205" t="s">
        <v>444</v>
      </c>
      <c r="I117" s="205" t="s">
        <v>463</v>
      </c>
      <c r="J117" s="223">
        <v>0</v>
      </c>
      <c r="K117" s="219"/>
    </row>
    <row r="118" spans="1:11" s="220" customFormat="1" ht="18" customHeight="1" hidden="1">
      <c r="A118" s="229"/>
      <c r="B118" s="499" t="s">
        <v>461</v>
      </c>
      <c r="C118" s="500"/>
      <c r="D118" s="501"/>
      <c r="E118" s="196"/>
      <c r="F118" s="205" t="s">
        <v>264</v>
      </c>
      <c r="G118" s="205" t="s">
        <v>254</v>
      </c>
      <c r="H118" s="205" t="s">
        <v>444</v>
      </c>
      <c r="I118" s="205"/>
      <c r="J118" s="223">
        <f>J119</f>
        <v>0</v>
      </c>
      <c r="K118" s="219"/>
    </row>
    <row r="119" spans="1:11" s="220" customFormat="1" ht="24" customHeight="1" hidden="1">
      <c r="A119" s="229"/>
      <c r="B119" s="517" t="s">
        <v>446</v>
      </c>
      <c r="C119" s="518"/>
      <c r="D119" s="519"/>
      <c r="E119" s="203"/>
      <c r="F119" s="198" t="s">
        <v>262</v>
      </c>
      <c r="G119" s="198" t="s">
        <v>292</v>
      </c>
      <c r="H119" s="205"/>
      <c r="I119" s="205" t="s">
        <v>463</v>
      </c>
      <c r="J119" s="223">
        <v>0</v>
      </c>
      <c r="K119" s="219"/>
    </row>
    <row r="120" spans="1:11" s="220" customFormat="1" ht="19.5" customHeight="1">
      <c r="A120" s="229"/>
      <c r="B120" s="307" t="s">
        <v>412</v>
      </c>
      <c r="C120" s="305"/>
      <c r="D120" s="306"/>
      <c r="E120" s="203"/>
      <c r="F120" s="198" t="s">
        <v>253</v>
      </c>
      <c r="G120" s="198" t="s">
        <v>259</v>
      </c>
      <c r="H120" s="205"/>
      <c r="I120" s="205"/>
      <c r="J120" s="222">
        <v>424.8</v>
      </c>
      <c r="K120" s="219"/>
    </row>
    <row r="121" spans="1:11" s="220" customFormat="1" ht="0.75" customHeight="1" hidden="1">
      <c r="A121" s="221"/>
      <c r="B121" s="499" t="s">
        <v>413</v>
      </c>
      <c r="C121" s="500"/>
      <c r="D121" s="501"/>
      <c r="E121" s="203"/>
      <c r="F121" s="205" t="s">
        <v>253</v>
      </c>
      <c r="G121" s="205" t="s">
        <v>259</v>
      </c>
      <c r="H121" s="205" t="s">
        <v>414</v>
      </c>
      <c r="I121" s="205"/>
      <c r="J121" s="222">
        <f>J122</f>
        <v>1281.1</v>
      </c>
      <c r="K121" s="219"/>
    </row>
    <row r="122" spans="1:11" s="220" customFormat="1" ht="24" customHeight="1" hidden="1">
      <c r="A122" s="221"/>
      <c r="B122" s="499" t="s">
        <v>375</v>
      </c>
      <c r="C122" s="500"/>
      <c r="D122" s="501"/>
      <c r="E122" s="203"/>
      <c r="F122" s="205" t="s">
        <v>253</v>
      </c>
      <c r="G122" s="205" t="s">
        <v>259</v>
      </c>
      <c r="H122" s="205" t="s">
        <v>411</v>
      </c>
      <c r="I122" s="205"/>
      <c r="J122" s="222">
        <f>J123+J124+J125+J127+J128</f>
        <v>1281.1</v>
      </c>
      <c r="K122" s="219"/>
    </row>
    <row r="123" spans="1:11" s="220" customFormat="1" ht="24" customHeight="1" hidden="1">
      <c r="A123" s="221"/>
      <c r="B123" s="499" t="s">
        <v>372</v>
      </c>
      <c r="C123" s="500"/>
      <c r="D123" s="501"/>
      <c r="E123" s="203"/>
      <c r="F123" s="205" t="s">
        <v>253</v>
      </c>
      <c r="G123" s="205" t="s">
        <v>259</v>
      </c>
      <c r="H123" s="205" t="s">
        <v>411</v>
      </c>
      <c r="I123" s="205" t="s">
        <v>26</v>
      </c>
      <c r="J123" s="222">
        <v>1074</v>
      </c>
      <c r="K123" s="219"/>
    </row>
    <row r="124" spans="1:11" s="220" customFormat="1" ht="24" customHeight="1" hidden="1">
      <c r="A124" s="221"/>
      <c r="B124" s="499" t="s">
        <v>377</v>
      </c>
      <c r="C124" s="500"/>
      <c r="D124" s="501"/>
      <c r="E124" s="203"/>
      <c r="F124" s="205" t="s">
        <v>253</v>
      </c>
      <c r="G124" s="205" t="s">
        <v>259</v>
      </c>
      <c r="H124" s="205" t="s">
        <v>411</v>
      </c>
      <c r="I124" s="205" t="s">
        <v>378</v>
      </c>
      <c r="J124" s="222">
        <v>173.1</v>
      </c>
      <c r="K124" s="219"/>
    </row>
    <row r="125" spans="1:21" s="220" customFormat="1" ht="24" customHeight="1" hidden="1">
      <c r="A125" s="221"/>
      <c r="B125" s="499" t="s">
        <v>379</v>
      </c>
      <c r="C125" s="500"/>
      <c r="D125" s="501"/>
      <c r="E125" s="203"/>
      <c r="F125" s="205" t="s">
        <v>253</v>
      </c>
      <c r="G125" s="205" t="s">
        <v>259</v>
      </c>
      <c r="H125" s="205" t="s">
        <v>411</v>
      </c>
      <c r="I125" s="205" t="s">
        <v>36</v>
      </c>
      <c r="J125" s="222">
        <v>22.7</v>
      </c>
      <c r="K125" s="219"/>
      <c r="L125" s="209"/>
      <c r="M125" s="532"/>
      <c r="N125" s="532"/>
      <c r="O125" s="532"/>
      <c r="P125" s="224"/>
      <c r="Q125" s="225"/>
      <c r="R125" s="225"/>
      <c r="S125" s="225"/>
      <c r="T125" s="225"/>
      <c r="U125" s="226"/>
    </row>
    <row r="126" spans="1:21" s="220" customFormat="1" ht="24" customHeight="1" hidden="1">
      <c r="A126" s="221"/>
      <c r="B126" s="499" t="s">
        <v>381</v>
      </c>
      <c r="C126" s="500"/>
      <c r="D126" s="501"/>
      <c r="E126" s="203"/>
      <c r="F126" s="205" t="s">
        <v>253</v>
      </c>
      <c r="G126" s="205" t="s">
        <v>259</v>
      </c>
      <c r="H126" s="205" t="s">
        <v>411</v>
      </c>
      <c r="I126" s="205" t="s">
        <v>382</v>
      </c>
      <c r="J126" s="222">
        <f>J127+J128</f>
        <v>11.3</v>
      </c>
      <c r="K126" s="219"/>
      <c r="L126" s="209"/>
      <c r="M126" s="531"/>
      <c r="N126" s="531"/>
      <c r="O126" s="531"/>
      <c r="P126" s="224"/>
      <c r="Q126" s="225"/>
      <c r="R126" s="225"/>
      <c r="S126" s="225"/>
      <c r="T126" s="225"/>
      <c r="U126" s="226"/>
    </row>
    <row r="127" spans="1:21" s="220" customFormat="1" ht="0.75" customHeight="1" hidden="1">
      <c r="A127" s="221"/>
      <c r="B127" s="499" t="s">
        <v>380</v>
      </c>
      <c r="C127" s="500"/>
      <c r="D127" s="501"/>
      <c r="E127" s="203"/>
      <c r="F127" s="205" t="s">
        <v>253</v>
      </c>
      <c r="G127" s="205" t="s">
        <v>259</v>
      </c>
      <c r="H127" s="205" t="s">
        <v>411</v>
      </c>
      <c r="I127" s="205" t="s">
        <v>44</v>
      </c>
      <c r="J127" s="222">
        <v>7.3</v>
      </c>
      <c r="K127" s="219"/>
      <c r="L127" s="209"/>
      <c r="M127" s="531"/>
      <c r="N127" s="531"/>
      <c r="O127" s="531"/>
      <c r="P127" s="224"/>
      <c r="Q127" s="225"/>
      <c r="R127" s="225"/>
      <c r="S127" s="225"/>
      <c r="T127" s="225"/>
      <c r="U127" s="226"/>
    </row>
    <row r="128" spans="1:21" s="220" customFormat="1" ht="24" customHeight="1" hidden="1">
      <c r="A128" s="221"/>
      <c r="B128" s="499" t="s">
        <v>383</v>
      </c>
      <c r="C128" s="500"/>
      <c r="D128" s="501"/>
      <c r="E128" s="203"/>
      <c r="F128" s="205" t="s">
        <v>253</v>
      </c>
      <c r="G128" s="205" t="s">
        <v>259</v>
      </c>
      <c r="H128" s="205" t="s">
        <v>411</v>
      </c>
      <c r="I128" s="205" t="s">
        <v>46</v>
      </c>
      <c r="J128" s="222">
        <v>4</v>
      </c>
      <c r="K128" s="219"/>
      <c r="L128" s="209"/>
      <c r="M128" s="531"/>
      <c r="N128" s="531"/>
      <c r="O128" s="531"/>
      <c r="P128" s="224"/>
      <c r="Q128" s="225"/>
      <c r="R128" s="225"/>
      <c r="S128" s="225"/>
      <c r="T128" s="225"/>
      <c r="U128" s="226"/>
    </row>
    <row r="129" spans="1:21" s="220" customFormat="1" ht="39.75" customHeight="1" hidden="1">
      <c r="A129" s="221"/>
      <c r="B129" s="499" t="s">
        <v>420</v>
      </c>
      <c r="C129" s="500"/>
      <c r="D129" s="501"/>
      <c r="E129" s="203"/>
      <c r="F129" s="205" t="s">
        <v>253</v>
      </c>
      <c r="G129" s="205" t="s">
        <v>259</v>
      </c>
      <c r="H129" s="205" t="s">
        <v>421</v>
      </c>
      <c r="I129" s="205"/>
      <c r="J129" s="222">
        <f>J130</f>
        <v>100</v>
      </c>
      <c r="K129" s="219"/>
      <c r="L129" s="209"/>
      <c r="M129" s="531"/>
      <c r="N129" s="531"/>
      <c r="O129" s="531"/>
      <c r="P129" s="224"/>
      <c r="Q129" s="225"/>
      <c r="R129" s="225"/>
      <c r="S129" s="225"/>
      <c r="T129" s="225"/>
      <c r="U129" s="226"/>
    </row>
    <row r="130" spans="1:21" s="220" customFormat="1" ht="24" customHeight="1" hidden="1">
      <c r="A130" s="221"/>
      <c r="B130" s="499" t="s">
        <v>379</v>
      </c>
      <c r="C130" s="500"/>
      <c r="D130" s="501"/>
      <c r="E130" s="203"/>
      <c r="F130" s="205" t="s">
        <v>253</v>
      </c>
      <c r="G130" s="205" t="s">
        <v>259</v>
      </c>
      <c r="H130" s="205" t="s">
        <v>421</v>
      </c>
      <c r="I130" s="205" t="s">
        <v>36</v>
      </c>
      <c r="J130" s="222">
        <v>100</v>
      </c>
      <c r="K130" s="219"/>
      <c r="L130" s="209"/>
      <c r="M130" s="531"/>
      <c r="N130" s="531"/>
      <c r="O130" s="531"/>
      <c r="P130" s="224"/>
      <c r="Q130" s="225"/>
      <c r="R130" s="225"/>
      <c r="S130" s="225"/>
      <c r="T130" s="225"/>
      <c r="U130" s="226"/>
    </row>
    <row r="131" spans="1:21" s="220" customFormat="1" ht="41.25" customHeight="1" hidden="1">
      <c r="A131" s="229"/>
      <c r="B131" s="496" t="s">
        <v>418</v>
      </c>
      <c r="C131" s="502"/>
      <c r="D131" s="503"/>
      <c r="E131" s="228"/>
      <c r="F131" s="205" t="s">
        <v>253</v>
      </c>
      <c r="G131" s="205" t="s">
        <v>259</v>
      </c>
      <c r="H131" s="205" t="s">
        <v>419</v>
      </c>
      <c r="I131" s="205"/>
      <c r="J131" s="222">
        <f>J132+J134</f>
        <v>310.40000000000003</v>
      </c>
      <c r="K131" s="219"/>
      <c r="L131" s="209"/>
      <c r="M131" s="531"/>
      <c r="N131" s="531"/>
      <c r="O131" s="531"/>
      <c r="P131" s="224"/>
      <c r="Q131" s="225"/>
      <c r="R131" s="225"/>
      <c r="S131" s="225"/>
      <c r="T131" s="225"/>
      <c r="U131" s="226"/>
    </row>
    <row r="132" spans="1:21" s="220" customFormat="1" ht="33.75" customHeight="1" hidden="1">
      <c r="A132" s="229"/>
      <c r="B132" s="499" t="s">
        <v>422</v>
      </c>
      <c r="C132" s="500"/>
      <c r="D132" s="501"/>
      <c r="E132" s="203"/>
      <c r="F132" s="205" t="s">
        <v>253</v>
      </c>
      <c r="G132" s="205" t="s">
        <v>259</v>
      </c>
      <c r="H132" s="205" t="s">
        <v>423</v>
      </c>
      <c r="I132" s="205"/>
      <c r="J132" s="222">
        <f>J133</f>
        <v>271.6</v>
      </c>
      <c r="K132" s="219"/>
      <c r="L132" s="209"/>
      <c r="M132" s="308"/>
      <c r="N132" s="308"/>
      <c r="O132" s="308"/>
      <c r="P132" s="224"/>
      <c r="Q132" s="225"/>
      <c r="R132" s="225"/>
      <c r="S132" s="225"/>
      <c r="T132" s="225"/>
      <c r="U132" s="226"/>
    </row>
    <row r="133" spans="1:21" s="220" customFormat="1" ht="24" customHeight="1" hidden="1">
      <c r="A133" s="229"/>
      <c r="B133" s="499" t="s">
        <v>426</v>
      </c>
      <c r="C133" s="500"/>
      <c r="D133" s="501"/>
      <c r="E133" s="203"/>
      <c r="F133" s="205" t="s">
        <v>253</v>
      </c>
      <c r="G133" s="205" t="s">
        <v>259</v>
      </c>
      <c r="H133" s="205" t="s">
        <v>423</v>
      </c>
      <c r="I133" s="205" t="s">
        <v>427</v>
      </c>
      <c r="J133" s="222">
        <v>271.6</v>
      </c>
      <c r="K133" s="219"/>
      <c r="L133" s="209"/>
      <c r="M133" s="308"/>
      <c r="N133" s="308"/>
      <c r="O133" s="308"/>
      <c r="P133" s="224"/>
      <c r="Q133" s="225"/>
      <c r="R133" s="225"/>
      <c r="S133" s="225"/>
      <c r="T133" s="225"/>
      <c r="U133" s="226"/>
    </row>
    <row r="134" spans="1:21" s="220" customFormat="1" ht="34.5" customHeight="1" hidden="1">
      <c r="A134" s="221"/>
      <c r="B134" s="499" t="s">
        <v>464</v>
      </c>
      <c r="C134" s="500"/>
      <c r="D134" s="501"/>
      <c r="E134" s="203"/>
      <c r="F134" s="205" t="s">
        <v>253</v>
      </c>
      <c r="G134" s="205" t="s">
        <v>259</v>
      </c>
      <c r="H134" s="205" t="s">
        <v>465</v>
      </c>
      <c r="I134" s="205"/>
      <c r="J134" s="222">
        <f>J135+J136</f>
        <v>38.8</v>
      </c>
      <c r="K134" s="219"/>
      <c r="L134" s="209"/>
      <c r="M134" s="308"/>
      <c r="N134" s="308"/>
      <c r="O134" s="308"/>
      <c r="P134" s="224"/>
      <c r="Q134" s="225"/>
      <c r="R134" s="225"/>
      <c r="S134" s="225"/>
      <c r="T134" s="225"/>
      <c r="U134" s="226"/>
    </row>
    <row r="135" spans="1:21" s="220" customFormat="1" ht="24" customHeight="1" hidden="1">
      <c r="A135" s="221"/>
      <c r="B135" s="499" t="s">
        <v>377</v>
      </c>
      <c r="C135" s="500"/>
      <c r="D135" s="501"/>
      <c r="E135" s="203"/>
      <c r="F135" s="205" t="s">
        <v>253</v>
      </c>
      <c r="G135" s="205" t="s">
        <v>259</v>
      </c>
      <c r="H135" s="205" t="s">
        <v>465</v>
      </c>
      <c r="I135" s="205" t="s">
        <v>378</v>
      </c>
      <c r="J135" s="222">
        <v>30</v>
      </c>
      <c r="K135" s="219"/>
      <c r="L135" s="209"/>
      <c r="M135" s="308"/>
      <c r="N135" s="308"/>
      <c r="O135" s="308"/>
      <c r="P135" s="224"/>
      <c r="Q135" s="225"/>
      <c r="R135" s="225"/>
      <c r="S135" s="225"/>
      <c r="T135" s="225"/>
      <c r="U135" s="226"/>
    </row>
    <row r="136" spans="1:21" s="220" customFormat="1" ht="50.25" customHeight="1" hidden="1">
      <c r="A136" s="221"/>
      <c r="B136" s="499" t="s">
        <v>379</v>
      </c>
      <c r="C136" s="500"/>
      <c r="D136" s="501"/>
      <c r="E136" s="203"/>
      <c r="F136" s="205" t="s">
        <v>253</v>
      </c>
      <c r="G136" s="205" t="s">
        <v>259</v>
      </c>
      <c r="H136" s="205" t="s">
        <v>465</v>
      </c>
      <c r="I136" s="205" t="s">
        <v>36</v>
      </c>
      <c r="J136" s="222">
        <v>8.8</v>
      </c>
      <c r="K136" s="219"/>
      <c r="L136" s="209"/>
      <c r="M136" s="531"/>
      <c r="N136" s="531"/>
      <c r="O136" s="531"/>
      <c r="P136" s="224"/>
      <c r="Q136" s="225"/>
      <c r="R136" s="225"/>
      <c r="S136" s="225"/>
      <c r="T136" s="225"/>
      <c r="U136" s="226"/>
    </row>
    <row r="137" spans="1:21" s="220" customFormat="1" ht="34.5" customHeight="1" hidden="1">
      <c r="A137" s="221"/>
      <c r="B137" s="499" t="s">
        <v>466</v>
      </c>
      <c r="C137" s="500"/>
      <c r="D137" s="501"/>
      <c r="E137" s="203"/>
      <c r="F137" s="205" t="s">
        <v>253</v>
      </c>
      <c r="G137" s="205" t="s">
        <v>259</v>
      </c>
      <c r="H137" s="205" t="s">
        <v>467</v>
      </c>
      <c r="I137" s="205"/>
      <c r="J137" s="222">
        <f>J138</f>
        <v>50</v>
      </c>
      <c r="K137" s="219"/>
      <c r="L137" s="209"/>
      <c r="M137" s="531"/>
      <c r="N137" s="531"/>
      <c r="O137" s="531"/>
      <c r="P137" s="224"/>
      <c r="Q137" s="225"/>
      <c r="R137" s="225"/>
      <c r="S137" s="225"/>
      <c r="T137" s="225"/>
      <c r="U137" s="226"/>
    </row>
    <row r="138" spans="1:21" s="220" customFormat="1" ht="34.5" customHeight="1" hidden="1">
      <c r="A138" s="221"/>
      <c r="B138" s="499" t="s">
        <v>379</v>
      </c>
      <c r="C138" s="500"/>
      <c r="D138" s="501"/>
      <c r="E138" s="203"/>
      <c r="F138" s="205" t="s">
        <v>253</v>
      </c>
      <c r="G138" s="205" t="s">
        <v>259</v>
      </c>
      <c r="H138" s="205" t="s">
        <v>467</v>
      </c>
      <c r="I138" s="205" t="s">
        <v>36</v>
      </c>
      <c r="J138" s="222">
        <v>50</v>
      </c>
      <c r="K138" s="219"/>
      <c r="L138" s="209"/>
      <c r="M138" s="531"/>
      <c r="N138" s="531"/>
      <c r="O138" s="531"/>
      <c r="P138" s="224"/>
      <c r="Q138" s="225"/>
      <c r="R138" s="225"/>
      <c r="S138" s="225"/>
      <c r="T138" s="225"/>
      <c r="U138" s="226"/>
    </row>
    <row r="139" spans="1:21" s="220" customFormat="1" ht="34.5" customHeight="1" hidden="1">
      <c r="A139" s="221"/>
      <c r="B139" s="499" t="s">
        <v>468</v>
      </c>
      <c r="C139" s="500"/>
      <c r="D139" s="501"/>
      <c r="E139" s="203"/>
      <c r="F139" s="205" t="s">
        <v>253</v>
      </c>
      <c r="G139" s="205" t="s">
        <v>259</v>
      </c>
      <c r="H139" s="205" t="s">
        <v>469</v>
      </c>
      <c r="I139" s="205"/>
      <c r="J139" s="222">
        <f>J140</f>
        <v>785</v>
      </c>
      <c r="K139" s="219"/>
      <c r="L139" s="209"/>
      <c r="M139" s="531"/>
      <c r="N139" s="531"/>
      <c r="O139" s="531"/>
      <c r="P139" s="224"/>
      <c r="Q139" s="225"/>
      <c r="R139" s="225"/>
      <c r="S139" s="225"/>
      <c r="T139" s="225"/>
      <c r="U139" s="226"/>
    </row>
    <row r="140" spans="1:11" s="220" customFormat="1" ht="34.5" customHeight="1" hidden="1">
      <c r="A140" s="221"/>
      <c r="B140" s="499" t="s">
        <v>470</v>
      </c>
      <c r="C140" s="500"/>
      <c r="D140" s="501"/>
      <c r="E140" s="203"/>
      <c r="F140" s="205" t="s">
        <v>253</v>
      </c>
      <c r="G140" s="205" t="s">
        <v>259</v>
      </c>
      <c r="H140" s="205" t="s">
        <v>471</v>
      </c>
      <c r="I140" s="205"/>
      <c r="J140" s="222">
        <f>J142+J141+J143+J145+J146</f>
        <v>785</v>
      </c>
      <c r="K140" s="219"/>
    </row>
    <row r="141" spans="1:11" s="220" customFormat="1" ht="34.5" customHeight="1" hidden="1">
      <c r="A141" s="221"/>
      <c r="B141" s="499" t="s">
        <v>472</v>
      </c>
      <c r="C141" s="500"/>
      <c r="D141" s="501"/>
      <c r="E141" s="203"/>
      <c r="F141" s="205" t="s">
        <v>253</v>
      </c>
      <c r="G141" s="205" t="s">
        <v>259</v>
      </c>
      <c r="H141" s="205" t="s">
        <v>471</v>
      </c>
      <c r="I141" s="205" t="s">
        <v>473</v>
      </c>
      <c r="J141" s="222">
        <v>621</v>
      </c>
      <c r="K141" s="219"/>
    </row>
    <row r="142" spans="1:11" s="220" customFormat="1" ht="34.5" customHeight="1" hidden="1">
      <c r="A142" s="221"/>
      <c r="B142" s="499" t="s">
        <v>377</v>
      </c>
      <c r="C142" s="500"/>
      <c r="D142" s="501"/>
      <c r="E142" s="203"/>
      <c r="F142" s="205" t="s">
        <v>253</v>
      </c>
      <c r="G142" s="205" t="s">
        <v>259</v>
      </c>
      <c r="H142" s="205" t="s">
        <v>471</v>
      </c>
      <c r="I142" s="205" t="s">
        <v>378</v>
      </c>
      <c r="J142" s="222">
        <v>141.2</v>
      </c>
      <c r="K142" s="219"/>
    </row>
    <row r="143" spans="1:11" s="220" customFormat="1" ht="0.75" customHeight="1" hidden="1">
      <c r="A143" s="221"/>
      <c r="B143" s="499" t="s">
        <v>379</v>
      </c>
      <c r="C143" s="500"/>
      <c r="D143" s="501"/>
      <c r="E143" s="203"/>
      <c r="F143" s="205" t="s">
        <v>253</v>
      </c>
      <c r="G143" s="205" t="s">
        <v>259</v>
      </c>
      <c r="H143" s="205" t="s">
        <v>471</v>
      </c>
      <c r="I143" s="205" t="s">
        <v>36</v>
      </c>
      <c r="J143" s="222">
        <v>18.8</v>
      </c>
      <c r="K143" s="219"/>
    </row>
    <row r="144" spans="1:11" s="220" customFormat="1" ht="34.5" customHeight="1" hidden="1">
      <c r="A144" s="221"/>
      <c r="B144" s="499" t="s">
        <v>381</v>
      </c>
      <c r="C144" s="500"/>
      <c r="D144" s="501"/>
      <c r="E144" s="203"/>
      <c r="F144" s="205" t="s">
        <v>253</v>
      </c>
      <c r="G144" s="205" t="s">
        <v>259</v>
      </c>
      <c r="H144" s="205" t="s">
        <v>471</v>
      </c>
      <c r="I144" s="205" t="s">
        <v>382</v>
      </c>
      <c r="J144" s="222">
        <f>J145+J146</f>
        <v>4</v>
      </c>
      <c r="K144" s="219"/>
    </row>
    <row r="145" spans="1:11" s="220" customFormat="1" ht="34.5" customHeight="1" hidden="1">
      <c r="A145" s="221"/>
      <c r="B145" s="499" t="s">
        <v>380</v>
      </c>
      <c r="C145" s="500"/>
      <c r="D145" s="501"/>
      <c r="E145" s="228"/>
      <c r="F145" s="205" t="s">
        <v>253</v>
      </c>
      <c r="G145" s="205" t="s">
        <v>259</v>
      </c>
      <c r="H145" s="205" t="s">
        <v>471</v>
      </c>
      <c r="I145" s="205" t="s">
        <v>44</v>
      </c>
      <c r="J145" s="222">
        <v>0</v>
      </c>
      <c r="K145" s="219"/>
    </row>
    <row r="146" spans="1:11" s="220" customFormat="1" ht="34.5" customHeight="1" hidden="1">
      <c r="A146" s="221"/>
      <c r="B146" s="499" t="s">
        <v>383</v>
      </c>
      <c r="C146" s="500"/>
      <c r="D146" s="501"/>
      <c r="E146" s="228"/>
      <c r="F146" s="205" t="s">
        <v>253</v>
      </c>
      <c r="G146" s="205" t="s">
        <v>259</v>
      </c>
      <c r="H146" s="205" t="s">
        <v>471</v>
      </c>
      <c r="I146" s="205" t="s">
        <v>46</v>
      </c>
      <c r="J146" s="222">
        <v>4</v>
      </c>
      <c r="K146" s="219"/>
    </row>
    <row r="147" spans="1:11" s="220" customFormat="1" ht="34.5" customHeight="1" hidden="1">
      <c r="A147" s="221"/>
      <c r="B147" s="496" t="s">
        <v>418</v>
      </c>
      <c r="C147" s="502"/>
      <c r="D147" s="503"/>
      <c r="E147" s="228"/>
      <c r="F147" s="205" t="s">
        <v>253</v>
      </c>
      <c r="G147" s="205" t="s">
        <v>259</v>
      </c>
      <c r="H147" s="205" t="s">
        <v>474</v>
      </c>
      <c r="I147" s="205"/>
      <c r="J147" s="222">
        <f>J134</f>
        <v>38.8</v>
      </c>
      <c r="K147" s="219"/>
    </row>
    <row r="148" spans="1:11" s="220" customFormat="1" ht="34.5" customHeight="1" hidden="1">
      <c r="A148" s="221"/>
      <c r="B148" s="499" t="s">
        <v>466</v>
      </c>
      <c r="C148" s="500"/>
      <c r="D148" s="501"/>
      <c r="E148" s="203"/>
      <c r="F148" s="205" t="s">
        <v>253</v>
      </c>
      <c r="G148" s="205" t="s">
        <v>259</v>
      </c>
      <c r="H148" s="205" t="s">
        <v>467</v>
      </c>
      <c r="I148" s="205"/>
      <c r="J148" s="222">
        <f>J149</f>
        <v>50</v>
      </c>
      <c r="K148" s="219"/>
    </row>
    <row r="149" spans="1:11" s="220" customFormat="1" ht="34.5" customHeight="1" hidden="1">
      <c r="A149" s="221"/>
      <c r="B149" s="499" t="s">
        <v>379</v>
      </c>
      <c r="C149" s="500"/>
      <c r="D149" s="501"/>
      <c r="E149" s="203"/>
      <c r="F149" s="205" t="s">
        <v>253</v>
      </c>
      <c r="G149" s="205" t="s">
        <v>259</v>
      </c>
      <c r="H149" s="205" t="s">
        <v>467</v>
      </c>
      <c r="I149" s="205" t="s">
        <v>36</v>
      </c>
      <c r="J149" s="222">
        <v>50</v>
      </c>
      <c r="K149" s="219"/>
    </row>
    <row r="150" spans="1:11" s="220" customFormat="1" ht="34.5" customHeight="1" hidden="1">
      <c r="A150" s="221"/>
      <c r="B150" s="499" t="s">
        <v>468</v>
      </c>
      <c r="C150" s="500"/>
      <c r="D150" s="501"/>
      <c r="E150" s="203"/>
      <c r="F150" s="205" t="s">
        <v>253</v>
      </c>
      <c r="G150" s="205" t="s">
        <v>259</v>
      </c>
      <c r="H150" s="205" t="s">
        <v>469</v>
      </c>
      <c r="I150" s="205"/>
      <c r="J150" s="222">
        <f>J151</f>
        <v>785</v>
      </c>
      <c r="K150" s="219"/>
    </row>
    <row r="151" spans="1:11" s="220" customFormat="1" ht="34.5" customHeight="1" hidden="1">
      <c r="A151" s="221"/>
      <c r="B151" s="499" t="s">
        <v>470</v>
      </c>
      <c r="C151" s="500"/>
      <c r="D151" s="501"/>
      <c r="E151" s="203"/>
      <c r="F151" s="205" t="s">
        <v>253</v>
      </c>
      <c r="G151" s="205" t="s">
        <v>259</v>
      </c>
      <c r="H151" s="205" t="s">
        <v>471</v>
      </c>
      <c r="I151" s="205"/>
      <c r="J151" s="222">
        <f>J153+J152+J154+J156+J157</f>
        <v>785</v>
      </c>
      <c r="K151" s="219"/>
    </row>
    <row r="152" spans="1:11" s="220" customFormat="1" ht="34.5" customHeight="1" hidden="1">
      <c r="A152" s="221"/>
      <c r="B152" s="499" t="s">
        <v>472</v>
      </c>
      <c r="C152" s="500"/>
      <c r="D152" s="501"/>
      <c r="E152" s="203"/>
      <c r="F152" s="205" t="s">
        <v>253</v>
      </c>
      <c r="G152" s="205" t="s">
        <v>259</v>
      </c>
      <c r="H152" s="205" t="s">
        <v>471</v>
      </c>
      <c r="I152" s="205" t="s">
        <v>473</v>
      </c>
      <c r="J152" s="222">
        <v>621</v>
      </c>
      <c r="K152" s="219"/>
    </row>
    <row r="153" spans="1:11" s="220" customFormat="1" ht="34.5" customHeight="1" hidden="1">
      <c r="A153" s="221"/>
      <c r="B153" s="499" t="s">
        <v>377</v>
      </c>
      <c r="C153" s="500"/>
      <c r="D153" s="501"/>
      <c r="E153" s="203"/>
      <c r="F153" s="205" t="s">
        <v>253</v>
      </c>
      <c r="G153" s="205" t="s">
        <v>259</v>
      </c>
      <c r="H153" s="205" t="s">
        <v>471</v>
      </c>
      <c r="I153" s="205" t="s">
        <v>378</v>
      </c>
      <c r="J153" s="222">
        <v>141.2</v>
      </c>
      <c r="K153" s="219"/>
    </row>
    <row r="154" spans="1:11" s="220" customFormat="1" ht="34.5" customHeight="1" hidden="1">
      <c r="A154" s="221"/>
      <c r="B154" s="499" t="s">
        <v>379</v>
      </c>
      <c r="C154" s="500"/>
      <c r="D154" s="501"/>
      <c r="E154" s="203"/>
      <c r="F154" s="205" t="s">
        <v>253</v>
      </c>
      <c r="G154" s="205" t="s">
        <v>259</v>
      </c>
      <c r="H154" s="205" t="s">
        <v>471</v>
      </c>
      <c r="I154" s="205" t="s">
        <v>36</v>
      </c>
      <c r="J154" s="222">
        <v>18.8</v>
      </c>
      <c r="K154" s="219"/>
    </row>
    <row r="155" spans="1:11" s="220" customFormat="1" ht="34.5" customHeight="1" hidden="1">
      <c r="A155" s="221"/>
      <c r="B155" s="499" t="s">
        <v>381</v>
      </c>
      <c r="C155" s="500"/>
      <c r="D155" s="501"/>
      <c r="E155" s="203"/>
      <c r="F155" s="205" t="s">
        <v>253</v>
      </c>
      <c r="G155" s="205" t="s">
        <v>259</v>
      </c>
      <c r="H155" s="205" t="s">
        <v>471</v>
      </c>
      <c r="I155" s="205" t="s">
        <v>382</v>
      </c>
      <c r="J155" s="222">
        <f>J156+J157</f>
        <v>4</v>
      </c>
      <c r="K155" s="219"/>
    </row>
    <row r="156" spans="1:11" s="220" customFormat="1" ht="34.5" customHeight="1" hidden="1">
      <c r="A156" s="221"/>
      <c r="B156" s="499" t="s">
        <v>380</v>
      </c>
      <c r="C156" s="500"/>
      <c r="D156" s="501"/>
      <c r="E156" s="228"/>
      <c r="F156" s="205" t="s">
        <v>253</v>
      </c>
      <c r="G156" s="205" t="s">
        <v>259</v>
      </c>
      <c r="H156" s="205" t="s">
        <v>471</v>
      </c>
      <c r="I156" s="205" t="s">
        <v>44</v>
      </c>
      <c r="J156" s="222">
        <v>0</v>
      </c>
      <c r="K156" s="219"/>
    </row>
    <row r="157" spans="1:11" s="220" customFormat="1" ht="34.5" customHeight="1" hidden="1">
      <c r="A157" s="221"/>
      <c r="B157" s="499" t="s">
        <v>383</v>
      </c>
      <c r="C157" s="500"/>
      <c r="D157" s="501"/>
      <c r="E157" s="228"/>
      <c r="F157" s="205" t="s">
        <v>253</v>
      </c>
      <c r="G157" s="205" t="s">
        <v>259</v>
      </c>
      <c r="H157" s="205" t="s">
        <v>471</v>
      </c>
      <c r="I157" s="205" t="s">
        <v>46</v>
      </c>
      <c r="J157" s="222">
        <v>4</v>
      </c>
      <c r="K157" s="219"/>
    </row>
    <row r="158" spans="1:11" s="220" customFormat="1" ht="20.25" customHeight="1">
      <c r="A158" s="221"/>
      <c r="B158" s="514" t="s">
        <v>475</v>
      </c>
      <c r="C158" s="515"/>
      <c r="D158" s="516"/>
      <c r="E158" s="228"/>
      <c r="F158" s="198" t="s">
        <v>254</v>
      </c>
      <c r="G158" s="198" t="s">
        <v>292</v>
      </c>
      <c r="H158" s="205"/>
      <c r="I158" s="205"/>
      <c r="J158" s="222">
        <f>J159</f>
        <v>202.5</v>
      </c>
      <c r="K158" s="219"/>
    </row>
    <row r="159" spans="1:11" s="220" customFormat="1" ht="16.5" customHeight="1">
      <c r="A159" s="221"/>
      <c r="B159" s="491" t="s">
        <v>476</v>
      </c>
      <c r="C159" s="492"/>
      <c r="D159" s="493"/>
      <c r="E159" s="228"/>
      <c r="F159" s="198" t="s">
        <v>254</v>
      </c>
      <c r="G159" s="198" t="s">
        <v>260</v>
      </c>
      <c r="H159" s="198"/>
      <c r="I159" s="198"/>
      <c r="J159" s="222">
        <v>202.5</v>
      </c>
      <c r="K159" s="219"/>
    </row>
    <row r="160" spans="1:11" s="220" customFormat="1" ht="1.5" customHeight="1" hidden="1">
      <c r="A160" s="221"/>
      <c r="B160" s="542" t="s">
        <v>477</v>
      </c>
      <c r="C160" s="543"/>
      <c r="D160" s="544"/>
      <c r="E160" s="203"/>
      <c r="F160" s="205" t="s">
        <v>254</v>
      </c>
      <c r="G160" s="205" t="s">
        <v>260</v>
      </c>
      <c r="H160" s="205" t="s">
        <v>478</v>
      </c>
      <c r="I160" s="205"/>
      <c r="J160" s="235">
        <f>J161</f>
        <v>798.6</v>
      </c>
      <c r="K160" s="219"/>
    </row>
    <row r="161" spans="1:11" s="220" customFormat="1" ht="18" customHeight="1" hidden="1">
      <c r="A161" s="221"/>
      <c r="B161" s="539" t="s">
        <v>479</v>
      </c>
      <c r="C161" s="540"/>
      <c r="D161" s="541"/>
      <c r="E161" s="203"/>
      <c r="F161" s="205" t="s">
        <v>254</v>
      </c>
      <c r="G161" s="205" t="s">
        <v>260</v>
      </c>
      <c r="H161" s="205" t="s">
        <v>480</v>
      </c>
      <c r="I161" s="205" t="s">
        <v>427</v>
      </c>
      <c r="J161" s="235">
        <v>798.6</v>
      </c>
      <c r="K161" s="219"/>
    </row>
    <row r="162" spans="1:11" s="220" customFormat="1" ht="17.25" customHeight="1">
      <c r="A162" s="221"/>
      <c r="B162" s="496" t="s">
        <v>481</v>
      </c>
      <c r="C162" s="497"/>
      <c r="D162" s="498"/>
      <c r="E162" s="203"/>
      <c r="F162" s="198" t="s">
        <v>260</v>
      </c>
      <c r="G162" s="198"/>
      <c r="H162" s="205"/>
      <c r="I162" s="205"/>
      <c r="J162" s="222">
        <f>J163+J164</f>
        <v>15</v>
      </c>
      <c r="K162" s="219"/>
    </row>
    <row r="163" spans="1:11" s="220" customFormat="1" ht="30" customHeight="1">
      <c r="A163" s="221"/>
      <c r="B163" s="496" t="s">
        <v>482</v>
      </c>
      <c r="C163" s="497"/>
      <c r="D163" s="498"/>
      <c r="E163" s="203"/>
      <c r="F163" s="198" t="s">
        <v>260</v>
      </c>
      <c r="G163" s="198" t="s">
        <v>261</v>
      </c>
      <c r="H163" s="205"/>
      <c r="I163" s="205"/>
      <c r="J163" s="222">
        <v>10</v>
      </c>
      <c r="K163" s="219"/>
    </row>
    <row r="164" spans="1:11" s="220" customFormat="1" ht="15.75" customHeight="1">
      <c r="A164" s="221"/>
      <c r="B164" s="496" t="s">
        <v>702</v>
      </c>
      <c r="C164" s="502"/>
      <c r="D164" s="503"/>
      <c r="E164" s="203"/>
      <c r="F164" s="198" t="s">
        <v>260</v>
      </c>
      <c r="G164" s="198" t="s">
        <v>262</v>
      </c>
      <c r="H164" s="205"/>
      <c r="I164" s="205"/>
      <c r="J164" s="222">
        <v>5</v>
      </c>
      <c r="K164" s="219"/>
    </row>
    <row r="165" spans="1:11" s="220" customFormat="1" ht="19.5" customHeight="1">
      <c r="A165" s="221"/>
      <c r="B165" s="514" t="s">
        <v>483</v>
      </c>
      <c r="C165" s="515"/>
      <c r="D165" s="516"/>
      <c r="E165" s="196"/>
      <c r="F165" s="198" t="s">
        <v>256</v>
      </c>
      <c r="G165" s="198" t="s">
        <v>292</v>
      </c>
      <c r="H165" s="205"/>
      <c r="I165" s="205"/>
      <c r="J165" s="222">
        <f>J167+J168</f>
        <v>2050.8</v>
      </c>
      <c r="K165" s="219"/>
    </row>
    <row r="166" spans="1:11" s="220" customFormat="1" ht="19.5" customHeight="1" hidden="1">
      <c r="A166" s="221"/>
      <c r="B166" s="491" t="s">
        <v>484</v>
      </c>
      <c r="C166" s="492"/>
      <c r="D166" s="493"/>
      <c r="E166" s="196"/>
      <c r="F166" s="198" t="s">
        <v>256</v>
      </c>
      <c r="G166" s="198" t="s">
        <v>341</v>
      </c>
      <c r="H166" s="205" t="s">
        <v>485</v>
      </c>
      <c r="I166" s="205"/>
      <c r="J166" s="222">
        <v>0</v>
      </c>
      <c r="K166" s="219"/>
    </row>
    <row r="167" spans="1:11" s="220" customFormat="1" ht="19.5" customHeight="1">
      <c r="A167" s="221"/>
      <c r="B167" s="491" t="s">
        <v>486</v>
      </c>
      <c r="C167" s="497"/>
      <c r="D167" s="498"/>
      <c r="E167" s="196"/>
      <c r="F167" s="198" t="s">
        <v>256</v>
      </c>
      <c r="G167" s="198" t="s">
        <v>261</v>
      </c>
      <c r="H167" s="205"/>
      <c r="I167" s="205"/>
      <c r="J167" s="222">
        <v>2008.8</v>
      </c>
      <c r="K167" s="219"/>
    </row>
    <row r="168" spans="1:11" s="220" customFormat="1" ht="18.75" customHeight="1">
      <c r="A168" s="221"/>
      <c r="B168" s="491" t="s">
        <v>487</v>
      </c>
      <c r="C168" s="492"/>
      <c r="D168" s="493"/>
      <c r="E168" s="196"/>
      <c r="F168" s="198" t="s">
        <v>256</v>
      </c>
      <c r="G168" s="198" t="s">
        <v>263</v>
      </c>
      <c r="H168" s="198"/>
      <c r="I168" s="198"/>
      <c r="J168" s="222">
        <v>42</v>
      </c>
      <c r="K168" s="219"/>
    </row>
    <row r="169" spans="1:11" s="220" customFormat="1" ht="16.5" customHeight="1" hidden="1">
      <c r="A169" s="221"/>
      <c r="B169" s="491" t="str">
        <f>'[1]Функцион'!A213</f>
        <v>ЖИЛИЩНО-КОММУНАЛЬНОЕ ХОЗЯЙСТВО</v>
      </c>
      <c r="C169" s="492"/>
      <c r="D169" s="493"/>
      <c r="E169" s="203">
        <f>'[1]Функцион'!D213</f>
        <v>0</v>
      </c>
      <c r="F169" s="198" t="s">
        <v>264</v>
      </c>
      <c r="G169" s="198"/>
      <c r="H169" s="198"/>
      <c r="I169" s="198"/>
      <c r="J169" s="235">
        <f>J170</f>
        <v>0</v>
      </c>
      <c r="K169" s="219"/>
    </row>
    <row r="170" spans="1:11" s="220" customFormat="1" ht="16.5" customHeight="1" hidden="1">
      <c r="A170" s="221"/>
      <c r="B170" s="491" t="str">
        <f>'[1]Функцион'!A214</f>
        <v>Коммунальное хозяйство</v>
      </c>
      <c r="C170" s="492"/>
      <c r="D170" s="493"/>
      <c r="E170" s="203">
        <f>'[1]Функцион'!D214</f>
        <v>0</v>
      </c>
      <c r="F170" s="198" t="s">
        <v>264</v>
      </c>
      <c r="G170" s="198" t="s">
        <v>254</v>
      </c>
      <c r="H170" s="198"/>
      <c r="I170" s="198"/>
      <c r="J170" s="235">
        <v>0</v>
      </c>
      <c r="K170" s="219"/>
    </row>
    <row r="171" spans="1:11" s="220" customFormat="1" ht="15.75" customHeight="1">
      <c r="A171" s="221"/>
      <c r="B171" s="514" t="s">
        <v>434</v>
      </c>
      <c r="C171" s="515"/>
      <c r="D171" s="516"/>
      <c r="E171" s="203"/>
      <c r="F171" s="198" t="s">
        <v>264</v>
      </c>
      <c r="G171" s="198"/>
      <c r="H171" s="198"/>
      <c r="I171" s="198"/>
      <c r="J171" s="239">
        <f>J172+J173</f>
        <v>871.1</v>
      </c>
      <c r="K171" s="219"/>
    </row>
    <row r="172" spans="1:11" s="220" customFormat="1" ht="15.75" customHeight="1">
      <c r="A172" s="221"/>
      <c r="B172" s="514" t="s">
        <v>459</v>
      </c>
      <c r="C172" s="494"/>
      <c r="D172" s="495"/>
      <c r="E172" s="203"/>
      <c r="F172" s="198" t="s">
        <v>264</v>
      </c>
      <c r="G172" s="198" t="s">
        <v>254</v>
      </c>
      <c r="H172" s="198"/>
      <c r="I172" s="198"/>
      <c r="J172" s="222">
        <v>330</v>
      </c>
      <c r="K172" s="219"/>
    </row>
    <row r="173" spans="1:13" ht="16.5" customHeight="1">
      <c r="A173" s="221"/>
      <c r="B173" s="517" t="s">
        <v>488</v>
      </c>
      <c r="C173" s="518"/>
      <c r="D173" s="519"/>
      <c r="E173" s="203"/>
      <c r="F173" s="198" t="s">
        <v>264</v>
      </c>
      <c r="G173" s="198" t="s">
        <v>260</v>
      </c>
      <c r="H173" s="205"/>
      <c r="I173" s="205"/>
      <c r="J173" s="239">
        <v>541.1</v>
      </c>
      <c r="K173" s="181"/>
      <c r="L173" s="240"/>
      <c r="M173" s="240"/>
    </row>
    <row r="174" spans="1:13" ht="17.25" customHeight="1" hidden="1">
      <c r="A174" s="221"/>
      <c r="B174" s="508" t="s">
        <v>489</v>
      </c>
      <c r="C174" s="509"/>
      <c r="D174" s="510"/>
      <c r="E174" s="196"/>
      <c r="F174" s="198" t="s">
        <v>257</v>
      </c>
      <c r="G174" s="198" t="s">
        <v>254</v>
      </c>
      <c r="H174" s="198"/>
      <c r="I174" s="198"/>
      <c r="J174" s="235">
        <f>J175</f>
        <v>6090.8</v>
      </c>
      <c r="K174" s="181"/>
      <c r="L174" s="240"/>
      <c r="M174" s="240"/>
    </row>
    <row r="175" spans="1:13" ht="20.25" customHeight="1" hidden="1">
      <c r="A175" s="221"/>
      <c r="B175" s="511" t="s">
        <v>490</v>
      </c>
      <c r="C175" s="512"/>
      <c r="D175" s="513"/>
      <c r="E175" s="203"/>
      <c r="F175" s="205" t="s">
        <v>257</v>
      </c>
      <c r="G175" s="205" t="s">
        <v>254</v>
      </c>
      <c r="H175" s="205" t="s">
        <v>491</v>
      </c>
      <c r="I175" s="205"/>
      <c r="J175" s="223">
        <f>J197</f>
        <v>6090.8</v>
      </c>
      <c r="K175" s="181"/>
      <c r="L175" s="240"/>
      <c r="M175" s="240"/>
    </row>
    <row r="176" spans="1:13" ht="1.5" customHeight="1" hidden="1">
      <c r="A176" s="198" t="s">
        <v>492</v>
      </c>
      <c r="B176" s="514" t="s">
        <v>493</v>
      </c>
      <c r="C176" s="515"/>
      <c r="D176" s="516"/>
      <c r="E176" s="241" t="s">
        <v>494</v>
      </c>
      <c r="F176" s="205"/>
      <c r="G176" s="205"/>
      <c r="H176" s="205"/>
      <c r="I176" s="205"/>
      <c r="J176" s="242" t="e">
        <f>J177+#REF!</f>
        <v>#REF!</v>
      </c>
      <c r="K176" s="181"/>
      <c r="L176" s="240"/>
      <c r="M176" s="240"/>
    </row>
    <row r="177" spans="1:13" ht="12.75" customHeight="1" hidden="1">
      <c r="A177" s="221"/>
      <c r="B177" s="517" t="s">
        <v>495</v>
      </c>
      <c r="C177" s="518"/>
      <c r="D177" s="519"/>
      <c r="E177" s="203"/>
      <c r="F177" s="198" t="s">
        <v>257</v>
      </c>
      <c r="G177" s="198" t="s">
        <v>292</v>
      </c>
      <c r="H177" s="198"/>
      <c r="I177" s="198"/>
      <c r="J177" s="242" t="e">
        <f>#REF!+#REF!+#REF!</f>
        <v>#REF!</v>
      </c>
      <c r="K177" s="181"/>
      <c r="L177" s="240"/>
      <c r="M177" s="240"/>
    </row>
    <row r="178" spans="1:13" ht="42" customHeight="1" hidden="1">
      <c r="A178" s="221"/>
      <c r="B178" s="533" t="s">
        <v>496</v>
      </c>
      <c r="C178" s="534"/>
      <c r="D178" s="535"/>
      <c r="E178" s="203"/>
      <c r="F178" s="205" t="s">
        <v>257</v>
      </c>
      <c r="G178" s="205" t="s">
        <v>253</v>
      </c>
      <c r="H178" s="205"/>
      <c r="I178" s="205"/>
      <c r="J178" s="243">
        <f>J179</f>
        <v>10616.699999999999</v>
      </c>
      <c r="K178" s="181"/>
      <c r="L178" s="240"/>
      <c r="M178" s="240"/>
    </row>
    <row r="179" spans="1:13" ht="33" customHeight="1" hidden="1">
      <c r="A179" s="221"/>
      <c r="B179" s="499" t="s">
        <v>497</v>
      </c>
      <c r="C179" s="500"/>
      <c r="D179" s="501"/>
      <c r="E179" s="203"/>
      <c r="F179" s="205" t="s">
        <v>257</v>
      </c>
      <c r="G179" s="205" t="s">
        <v>253</v>
      </c>
      <c r="H179" s="205" t="s">
        <v>498</v>
      </c>
      <c r="I179" s="205"/>
      <c r="J179" s="243">
        <f>J182+J184+J191+J189</f>
        <v>10616.699999999999</v>
      </c>
      <c r="K179" s="181"/>
      <c r="L179" s="240"/>
      <c r="M179" s="240"/>
    </row>
    <row r="180" spans="1:13" ht="23.25" customHeight="1" hidden="1">
      <c r="A180" s="221"/>
      <c r="B180" s="499" t="s">
        <v>499</v>
      </c>
      <c r="C180" s="500"/>
      <c r="D180" s="501"/>
      <c r="E180" s="203"/>
      <c r="F180" s="205" t="s">
        <v>257</v>
      </c>
      <c r="G180" s="205" t="s">
        <v>253</v>
      </c>
      <c r="H180" s="205" t="s">
        <v>500</v>
      </c>
      <c r="I180" s="205"/>
      <c r="J180" s="243">
        <f>J181</f>
        <v>0</v>
      </c>
      <c r="K180" s="181"/>
      <c r="L180" s="240"/>
      <c r="M180" s="240"/>
    </row>
    <row r="181" spans="1:13" ht="38.25" customHeight="1" hidden="1">
      <c r="A181" s="221"/>
      <c r="B181" s="499" t="s">
        <v>501</v>
      </c>
      <c r="C181" s="500"/>
      <c r="D181" s="501"/>
      <c r="E181" s="203"/>
      <c r="F181" s="205" t="s">
        <v>257</v>
      </c>
      <c r="G181" s="205" t="s">
        <v>253</v>
      </c>
      <c r="H181" s="205" t="s">
        <v>500</v>
      </c>
      <c r="I181" s="205" t="s">
        <v>502</v>
      </c>
      <c r="J181" s="243">
        <v>0</v>
      </c>
      <c r="K181" s="181"/>
      <c r="L181" s="240"/>
      <c r="M181" s="240"/>
    </row>
    <row r="182" spans="1:13" ht="0.75" customHeight="1" hidden="1">
      <c r="A182" s="221"/>
      <c r="B182" s="499" t="s">
        <v>503</v>
      </c>
      <c r="C182" s="500"/>
      <c r="D182" s="501"/>
      <c r="E182" s="203"/>
      <c r="F182" s="205" t="s">
        <v>257</v>
      </c>
      <c r="G182" s="205" t="s">
        <v>253</v>
      </c>
      <c r="H182" s="205" t="s">
        <v>504</v>
      </c>
      <c r="I182" s="205"/>
      <c r="J182" s="243">
        <f>J183</f>
        <v>9131.9</v>
      </c>
      <c r="K182" s="181"/>
      <c r="L182" s="240"/>
      <c r="M182" s="240"/>
    </row>
    <row r="183" spans="1:13" ht="33.75" customHeight="1" hidden="1">
      <c r="A183" s="221"/>
      <c r="B183" s="496" t="s">
        <v>505</v>
      </c>
      <c r="C183" s="502"/>
      <c r="D183" s="503"/>
      <c r="E183" s="203"/>
      <c r="F183" s="205" t="s">
        <v>257</v>
      </c>
      <c r="G183" s="205" t="s">
        <v>253</v>
      </c>
      <c r="H183" s="205" t="s">
        <v>504</v>
      </c>
      <c r="I183" s="205" t="s">
        <v>506</v>
      </c>
      <c r="J183" s="243">
        <v>9131.9</v>
      </c>
      <c r="K183" s="181"/>
      <c r="L183" s="240"/>
      <c r="M183" s="240"/>
    </row>
    <row r="184" spans="1:13" ht="25.5" customHeight="1" hidden="1">
      <c r="A184" s="221"/>
      <c r="B184" s="499" t="s">
        <v>507</v>
      </c>
      <c r="C184" s="500"/>
      <c r="D184" s="501"/>
      <c r="E184" s="203"/>
      <c r="F184" s="205" t="s">
        <v>257</v>
      </c>
      <c r="G184" s="205" t="s">
        <v>253</v>
      </c>
      <c r="H184" s="205" t="s">
        <v>508</v>
      </c>
      <c r="I184" s="205"/>
      <c r="J184" s="243">
        <f>J185+J186+J187</f>
        <v>345.6</v>
      </c>
      <c r="K184" s="181"/>
      <c r="L184" s="240"/>
      <c r="M184" s="240"/>
    </row>
    <row r="185" spans="1:13" ht="25.5" customHeight="1" hidden="1">
      <c r="A185" s="221"/>
      <c r="B185" s="499" t="s">
        <v>377</v>
      </c>
      <c r="C185" s="500"/>
      <c r="D185" s="501"/>
      <c r="E185" s="203"/>
      <c r="F185" s="205" t="s">
        <v>257</v>
      </c>
      <c r="G185" s="205" t="s">
        <v>253</v>
      </c>
      <c r="H185" s="205" t="s">
        <v>508</v>
      </c>
      <c r="I185" s="205" t="s">
        <v>378</v>
      </c>
      <c r="J185" s="243">
        <v>6.1</v>
      </c>
      <c r="K185" s="181"/>
      <c r="L185" s="240"/>
      <c r="M185" s="240"/>
    </row>
    <row r="186" spans="1:13" ht="12.75" customHeight="1" hidden="1">
      <c r="A186" s="221"/>
      <c r="B186" s="499" t="s">
        <v>379</v>
      </c>
      <c r="C186" s="500"/>
      <c r="D186" s="501"/>
      <c r="E186" s="203"/>
      <c r="F186" s="205" t="s">
        <v>257</v>
      </c>
      <c r="G186" s="205" t="s">
        <v>253</v>
      </c>
      <c r="H186" s="205" t="s">
        <v>508</v>
      </c>
      <c r="I186" s="205" t="s">
        <v>36</v>
      </c>
      <c r="J186" s="243">
        <v>337.5</v>
      </c>
      <c r="K186" s="181"/>
      <c r="L186" s="240"/>
      <c r="M186" s="240"/>
    </row>
    <row r="187" spans="1:13" ht="14.25" customHeight="1" hidden="1">
      <c r="A187" s="221"/>
      <c r="B187" s="499" t="s">
        <v>381</v>
      </c>
      <c r="C187" s="500"/>
      <c r="D187" s="501"/>
      <c r="E187" s="203"/>
      <c r="F187" s="205" t="s">
        <v>257</v>
      </c>
      <c r="G187" s="205" t="s">
        <v>253</v>
      </c>
      <c r="H187" s="205" t="s">
        <v>508</v>
      </c>
      <c r="I187" s="205" t="s">
        <v>382</v>
      </c>
      <c r="J187" s="243">
        <f>J188</f>
        <v>2</v>
      </c>
      <c r="K187" s="181"/>
      <c r="L187" s="240"/>
      <c r="M187" s="240"/>
    </row>
    <row r="188" spans="1:13" ht="15.75" customHeight="1" hidden="1">
      <c r="A188" s="221"/>
      <c r="B188" s="499" t="s">
        <v>383</v>
      </c>
      <c r="C188" s="500"/>
      <c r="D188" s="501"/>
      <c r="E188" s="203"/>
      <c r="F188" s="205" t="s">
        <v>257</v>
      </c>
      <c r="G188" s="205" t="s">
        <v>253</v>
      </c>
      <c r="H188" s="205" t="s">
        <v>508</v>
      </c>
      <c r="I188" s="205" t="s">
        <v>46</v>
      </c>
      <c r="J188" s="243">
        <v>2</v>
      </c>
      <c r="K188" s="181"/>
      <c r="L188" s="240"/>
      <c r="M188" s="240"/>
    </row>
    <row r="189" spans="1:13" ht="45.75" customHeight="1" hidden="1">
      <c r="A189" s="221"/>
      <c r="B189" s="499" t="s">
        <v>509</v>
      </c>
      <c r="C189" s="500"/>
      <c r="D189" s="501"/>
      <c r="E189" s="203"/>
      <c r="F189" s="205" t="s">
        <v>257</v>
      </c>
      <c r="G189" s="205" t="s">
        <v>253</v>
      </c>
      <c r="H189" s="205" t="s">
        <v>510</v>
      </c>
      <c r="I189" s="205"/>
      <c r="J189" s="243">
        <f>J190</f>
        <v>62.4</v>
      </c>
      <c r="K189" s="181"/>
      <c r="L189" s="240"/>
      <c r="M189" s="240"/>
    </row>
    <row r="190" spans="1:13" ht="35.25" customHeight="1" hidden="1">
      <c r="A190" s="221"/>
      <c r="B190" s="499" t="s">
        <v>379</v>
      </c>
      <c r="C190" s="500"/>
      <c r="D190" s="501"/>
      <c r="E190" s="203"/>
      <c r="F190" s="205" t="s">
        <v>257</v>
      </c>
      <c r="G190" s="205" t="s">
        <v>253</v>
      </c>
      <c r="H190" s="205" t="s">
        <v>510</v>
      </c>
      <c r="I190" s="205" t="s">
        <v>36</v>
      </c>
      <c r="J190" s="243">
        <v>62.4</v>
      </c>
      <c r="K190" s="181"/>
      <c r="L190" s="240"/>
      <c r="M190" s="240"/>
    </row>
    <row r="191" spans="1:13" ht="35.25" customHeight="1" hidden="1">
      <c r="A191" s="221"/>
      <c r="B191" s="496" t="s">
        <v>418</v>
      </c>
      <c r="C191" s="502"/>
      <c r="D191" s="503"/>
      <c r="E191" s="203"/>
      <c r="F191" s="205" t="s">
        <v>257</v>
      </c>
      <c r="G191" s="205" t="s">
        <v>253</v>
      </c>
      <c r="H191" s="205" t="s">
        <v>511</v>
      </c>
      <c r="I191" s="205"/>
      <c r="J191" s="243">
        <f>J192</f>
        <v>1076.8</v>
      </c>
      <c r="K191" s="181"/>
      <c r="L191" s="240"/>
      <c r="M191" s="240"/>
    </row>
    <row r="192" spans="1:13" ht="38.25" customHeight="1" hidden="1">
      <c r="A192" s="221"/>
      <c r="B192" s="496" t="s">
        <v>512</v>
      </c>
      <c r="C192" s="502"/>
      <c r="D192" s="503"/>
      <c r="E192" s="203"/>
      <c r="F192" s="205" t="s">
        <v>257</v>
      </c>
      <c r="G192" s="205" t="s">
        <v>253</v>
      </c>
      <c r="H192" s="205" t="s">
        <v>513</v>
      </c>
      <c r="I192" s="205"/>
      <c r="J192" s="243">
        <f>J193+J194</f>
        <v>1076.8</v>
      </c>
      <c r="K192" s="181"/>
      <c r="L192" s="240"/>
      <c r="M192" s="240"/>
    </row>
    <row r="193" spans="1:13" ht="0.75" customHeight="1">
      <c r="A193" s="221"/>
      <c r="B193" s="496" t="s">
        <v>505</v>
      </c>
      <c r="C193" s="502"/>
      <c r="D193" s="503"/>
      <c r="E193" s="203"/>
      <c r="F193" s="205" t="s">
        <v>257</v>
      </c>
      <c r="G193" s="205" t="s">
        <v>253</v>
      </c>
      <c r="H193" s="205" t="s">
        <v>513</v>
      </c>
      <c r="I193" s="205" t="s">
        <v>506</v>
      </c>
      <c r="J193" s="243">
        <v>6</v>
      </c>
      <c r="K193" s="181"/>
      <c r="L193" s="240"/>
      <c r="M193" s="240"/>
    </row>
    <row r="194" spans="1:13" ht="23.25" customHeight="1" hidden="1">
      <c r="A194" s="221"/>
      <c r="B194" s="499" t="s">
        <v>507</v>
      </c>
      <c r="C194" s="500"/>
      <c r="D194" s="501"/>
      <c r="E194" s="203"/>
      <c r="F194" s="205" t="s">
        <v>257</v>
      </c>
      <c r="G194" s="205" t="s">
        <v>253</v>
      </c>
      <c r="H194" s="205" t="s">
        <v>513</v>
      </c>
      <c r="I194" s="205"/>
      <c r="J194" s="243">
        <f>J195</f>
        <v>1070.8</v>
      </c>
      <c r="K194" s="181"/>
      <c r="L194" s="240"/>
      <c r="M194" s="240"/>
    </row>
    <row r="195" spans="1:13" ht="23.25" customHeight="1" hidden="1">
      <c r="A195" s="221"/>
      <c r="B195" s="499" t="s">
        <v>472</v>
      </c>
      <c r="C195" s="500"/>
      <c r="D195" s="501"/>
      <c r="E195" s="203"/>
      <c r="F195" s="205" t="s">
        <v>257</v>
      </c>
      <c r="G195" s="205" t="s">
        <v>253</v>
      </c>
      <c r="H195" s="205" t="s">
        <v>513</v>
      </c>
      <c r="I195" s="205" t="s">
        <v>473</v>
      </c>
      <c r="J195" s="243">
        <v>1070.8</v>
      </c>
      <c r="K195" s="181"/>
      <c r="L195" s="240"/>
      <c r="M195" s="240"/>
    </row>
    <row r="196" spans="1:13" ht="39.75" customHeight="1" hidden="1">
      <c r="A196" s="221"/>
      <c r="B196" s="511" t="s">
        <v>490</v>
      </c>
      <c r="C196" s="512"/>
      <c r="D196" s="513"/>
      <c r="E196" s="203"/>
      <c r="F196" s="198" t="s">
        <v>257</v>
      </c>
      <c r="G196" s="198" t="s">
        <v>254</v>
      </c>
      <c r="H196" s="198" t="s">
        <v>491</v>
      </c>
      <c r="I196" s="198"/>
      <c r="J196" s="242">
        <f>J197</f>
        <v>6090.8</v>
      </c>
      <c r="K196" s="181"/>
      <c r="L196" s="240"/>
      <c r="M196" s="240"/>
    </row>
    <row r="197" spans="1:13" ht="23.25" customHeight="1" hidden="1">
      <c r="A197" s="221"/>
      <c r="B197" s="499" t="s">
        <v>514</v>
      </c>
      <c r="C197" s="500"/>
      <c r="D197" s="501"/>
      <c r="E197" s="203"/>
      <c r="F197" s="205" t="s">
        <v>257</v>
      </c>
      <c r="G197" s="205" t="s">
        <v>254</v>
      </c>
      <c r="H197" s="205" t="s">
        <v>515</v>
      </c>
      <c r="I197" s="205"/>
      <c r="J197" s="223">
        <f>J198</f>
        <v>6090.8</v>
      </c>
      <c r="K197" s="181"/>
      <c r="L197" s="240"/>
      <c r="M197" s="240"/>
    </row>
    <row r="198" spans="1:13" ht="23.25" customHeight="1" hidden="1">
      <c r="A198" s="221"/>
      <c r="B198" s="499" t="s">
        <v>516</v>
      </c>
      <c r="C198" s="500"/>
      <c r="D198" s="501"/>
      <c r="E198" s="203"/>
      <c r="F198" s="205" t="s">
        <v>257</v>
      </c>
      <c r="G198" s="205" t="s">
        <v>254</v>
      </c>
      <c r="H198" s="205" t="s">
        <v>517</v>
      </c>
      <c r="I198" s="205"/>
      <c r="J198" s="223">
        <f>J199</f>
        <v>6090.8</v>
      </c>
      <c r="K198" s="181"/>
      <c r="L198" s="240"/>
      <c r="M198" s="240"/>
    </row>
    <row r="199" spans="1:13" ht="0.75" customHeight="1" hidden="1">
      <c r="A199" s="221"/>
      <c r="B199" s="496" t="s">
        <v>505</v>
      </c>
      <c r="C199" s="502"/>
      <c r="D199" s="503"/>
      <c r="E199" s="203"/>
      <c r="F199" s="205" t="s">
        <v>257</v>
      </c>
      <c r="G199" s="205" t="s">
        <v>254</v>
      </c>
      <c r="H199" s="205" t="s">
        <v>517</v>
      </c>
      <c r="I199" s="205" t="s">
        <v>506</v>
      </c>
      <c r="J199" s="223">
        <v>6090.8</v>
      </c>
      <c r="K199" s="181"/>
      <c r="L199" s="240"/>
      <c r="M199" s="240"/>
    </row>
    <row r="200" spans="1:13" ht="23.25" customHeight="1" hidden="1">
      <c r="A200" s="221"/>
      <c r="B200" s="499" t="s">
        <v>518</v>
      </c>
      <c r="C200" s="500"/>
      <c r="D200" s="501"/>
      <c r="E200" s="203"/>
      <c r="F200" s="205" t="s">
        <v>257</v>
      </c>
      <c r="G200" s="205" t="s">
        <v>254</v>
      </c>
      <c r="H200" s="205" t="s">
        <v>519</v>
      </c>
      <c r="I200" s="205"/>
      <c r="J200" s="243">
        <f>J201+J203+J211+J209</f>
        <v>179209.90000000002</v>
      </c>
      <c r="K200" s="181"/>
      <c r="L200" s="240"/>
      <c r="M200" s="240"/>
    </row>
    <row r="201" spans="1:13" ht="35.25" customHeight="1" hidden="1">
      <c r="A201" s="221"/>
      <c r="B201" s="499" t="s">
        <v>520</v>
      </c>
      <c r="C201" s="500"/>
      <c r="D201" s="501"/>
      <c r="E201" s="203"/>
      <c r="F201" s="205" t="s">
        <v>257</v>
      </c>
      <c r="G201" s="205" t="s">
        <v>254</v>
      </c>
      <c r="H201" s="205" t="s">
        <v>521</v>
      </c>
      <c r="I201" s="205"/>
      <c r="J201" s="243">
        <f>J202</f>
        <v>16897</v>
      </c>
      <c r="K201" s="181"/>
      <c r="L201" s="240"/>
      <c r="M201" s="240"/>
    </row>
    <row r="202" spans="1:13" ht="77.25" customHeight="1" hidden="1">
      <c r="A202" s="221"/>
      <c r="B202" s="496" t="s">
        <v>505</v>
      </c>
      <c r="C202" s="502"/>
      <c r="D202" s="503"/>
      <c r="E202" s="203"/>
      <c r="F202" s="205" t="s">
        <v>257</v>
      </c>
      <c r="G202" s="205" t="s">
        <v>254</v>
      </c>
      <c r="H202" s="205" t="s">
        <v>521</v>
      </c>
      <c r="I202" s="205" t="s">
        <v>506</v>
      </c>
      <c r="J202" s="243">
        <v>16897</v>
      </c>
      <c r="K202" s="181"/>
      <c r="L202" s="240"/>
      <c r="M202" s="240"/>
    </row>
    <row r="203" spans="1:13" ht="38.25" customHeight="1" hidden="1">
      <c r="A203" s="221"/>
      <c r="B203" s="499" t="s">
        <v>522</v>
      </c>
      <c r="C203" s="500"/>
      <c r="D203" s="501"/>
      <c r="E203" s="203"/>
      <c r="F203" s="205" t="s">
        <v>257</v>
      </c>
      <c r="G203" s="205" t="s">
        <v>254</v>
      </c>
      <c r="H203" s="205" t="s">
        <v>523</v>
      </c>
      <c r="I203" s="205"/>
      <c r="J203" s="243">
        <f>J204+J205+J206</f>
        <v>1167.7</v>
      </c>
      <c r="K203" s="181"/>
      <c r="L203" s="240"/>
      <c r="M203" s="240"/>
    </row>
    <row r="204" spans="1:13" ht="23.25" customHeight="1" hidden="1">
      <c r="A204" s="221"/>
      <c r="B204" s="499" t="s">
        <v>377</v>
      </c>
      <c r="C204" s="500"/>
      <c r="D204" s="501"/>
      <c r="E204" s="203"/>
      <c r="F204" s="205" t="s">
        <v>257</v>
      </c>
      <c r="G204" s="205" t="s">
        <v>254</v>
      </c>
      <c r="H204" s="205" t="s">
        <v>523</v>
      </c>
      <c r="I204" s="205" t="s">
        <v>378</v>
      </c>
      <c r="J204" s="243">
        <v>19.3</v>
      </c>
      <c r="K204" s="181"/>
      <c r="L204" s="240"/>
      <c r="M204" s="240"/>
    </row>
    <row r="205" spans="1:13" ht="57.75" customHeight="1" hidden="1">
      <c r="A205" s="221"/>
      <c r="B205" s="499" t="s">
        <v>379</v>
      </c>
      <c r="C205" s="500"/>
      <c r="D205" s="501"/>
      <c r="E205" s="203"/>
      <c r="F205" s="205" t="s">
        <v>257</v>
      </c>
      <c r="G205" s="205" t="s">
        <v>254</v>
      </c>
      <c r="H205" s="205" t="s">
        <v>523</v>
      </c>
      <c r="I205" s="205" t="s">
        <v>36</v>
      </c>
      <c r="J205" s="243">
        <v>1048.5</v>
      </c>
      <c r="K205" s="181"/>
      <c r="L205" s="240"/>
      <c r="M205" s="240"/>
    </row>
    <row r="206" spans="1:13" ht="0.75" customHeight="1" hidden="1">
      <c r="A206" s="221"/>
      <c r="B206" s="499" t="s">
        <v>381</v>
      </c>
      <c r="C206" s="500"/>
      <c r="D206" s="501"/>
      <c r="E206" s="203"/>
      <c r="F206" s="205" t="s">
        <v>257</v>
      </c>
      <c r="G206" s="205" t="s">
        <v>254</v>
      </c>
      <c r="H206" s="205" t="s">
        <v>523</v>
      </c>
      <c r="I206" s="205" t="s">
        <v>382</v>
      </c>
      <c r="J206" s="243">
        <f>J207+J208</f>
        <v>99.9</v>
      </c>
      <c r="K206" s="181"/>
      <c r="L206" s="240"/>
      <c r="M206" s="240"/>
    </row>
    <row r="207" spans="1:13" ht="34.5" customHeight="1" hidden="1">
      <c r="A207" s="221"/>
      <c r="B207" s="499" t="s">
        <v>380</v>
      </c>
      <c r="C207" s="500"/>
      <c r="D207" s="501"/>
      <c r="E207" s="221"/>
      <c r="F207" s="202" t="s">
        <v>257</v>
      </c>
      <c r="G207" s="202" t="s">
        <v>254</v>
      </c>
      <c r="H207" s="202" t="s">
        <v>523</v>
      </c>
      <c r="I207" s="202">
        <v>851</v>
      </c>
      <c r="J207" s="202">
        <v>70.7</v>
      </c>
      <c r="K207" s="181"/>
      <c r="L207" s="240"/>
      <c r="M207" s="240"/>
    </row>
    <row r="208" spans="1:13" ht="34.5" customHeight="1" hidden="1">
      <c r="A208" s="221"/>
      <c r="B208" s="499" t="s">
        <v>383</v>
      </c>
      <c r="C208" s="500"/>
      <c r="D208" s="501"/>
      <c r="E208" s="221"/>
      <c r="F208" s="202" t="s">
        <v>257</v>
      </c>
      <c r="G208" s="202" t="s">
        <v>254</v>
      </c>
      <c r="H208" s="202" t="s">
        <v>523</v>
      </c>
      <c r="I208" s="202">
        <v>852</v>
      </c>
      <c r="J208" s="202">
        <v>29.2</v>
      </c>
      <c r="K208" s="181"/>
      <c r="L208" s="240"/>
      <c r="M208" s="240"/>
    </row>
    <row r="209" spans="1:13" ht="36.75" customHeight="1" hidden="1">
      <c r="A209" s="221"/>
      <c r="B209" s="499" t="s">
        <v>524</v>
      </c>
      <c r="C209" s="500"/>
      <c r="D209" s="501"/>
      <c r="E209" s="221"/>
      <c r="F209" s="202" t="s">
        <v>257</v>
      </c>
      <c r="G209" s="202" t="s">
        <v>254</v>
      </c>
      <c r="H209" s="202">
        <v>5322054</v>
      </c>
      <c r="I209" s="202"/>
      <c r="J209" s="202">
        <f>J210</f>
        <v>65.2</v>
      </c>
      <c r="K209" s="181"/>
      <c r="L209" s="240"/>
      <c r="M209" s="240"/>
    </row>
    <row r="210" spans="1:13" ht="33" customHeight="1" hidden="1">
      <c r="A210" s="221"/>
      <c r="B210" s="499" t="s">
        <v>379</v>
      </c>
      <c r="C210" s="500"/>
      <c r="D210" s="501"/>
      <c r="E210" s="221"/>
      <c r="F210" s="202" t="s">
        <v>257</v>
      </c>
      <c r="G210" s="202" t="s">
        <v>254</v>
      </c>
      <c r="H210" s="202">
        <v>5322054</v>
      </c>
      <c r="I210" s="202">
        <v>244</v>
      </c>
      <c r="J210" s="202">
        <v>65.2</v>
      </c>
      <c r="K210" s="181"/>
      <c r="L210" s="240"/>
      <c r="M210" s="240"/>
    </row>
    <row r="211" spans="1:13" ht="51" customHeight="1" hidden="1">
      <c r="A211" s="221"/>
      <c r="B211" s="496" t="s">
        <v>418</v>
      </c>
      <c r="C211" s="502"/>
      <c r="D211" s="503"/>
      <c r="E211" s="203"/>
      <c r="F211" s="205" t="s">
        <v>257</v>
      </c>
      <c r="G211" s="205" t="s">
        <v>254</v>
      </c>
      <c r="H211" s="205" t="s">
        <v>525</v>
      </c>
      <c r="I211" s="205"/>
      <c r="J211" s="243">
        <f>J212</f>
        <v>161080</v>
      </c>
      <c r="K211" s="181"/>
      <c r="L211" s="240"/>
      <c r="M211" s="240"/>
    </row>
    <row r="212" spans="1:13" ht="22.5" customHeight="1" hidden="1">
      <c r="A212" s="221"/>
      <c r="B212" s="499" t="s">
        <v>526</v>
      </c>
      <c r="C212" s="500"/>
      <c r="D212" s="501"/>
      <c r="E212" s="203"/>
      <c r="F212" s="205" t="s">
        <v>257</v>
      </c>
      <c r="G212" s="205" t="s">
        <v>254</v>
      </c>
      <c r="H212" s="205" t="s">
        <v>527</v>
      </c>
      <c r="I212" s="205"/>
      <c r="J212" s="243">
        <f>J213+J216</f>
        <v>161080</v>
      </c>
      <c r="K212" s="181"/>
      <c r="L212" s="240"/>
      <c r="M212" s="240"/>
    </row>
    <row r="213" spans="1:13" ht="24.75" customHeight="1" hidden="1">
      <c r="A213" s="221"/>
      <c r="B213" s="496" t="s">
        <v>505</v>
      </c>
      <c r="C213" s="502"/>
      <c r="D213" s="503"/>
      <c r="E213" s="203"/>
      <c r="F213" s="205" t="s">
        <v>257</v>
      </c>
      <c r="G213" s="205" t="s">
        <v>254</v>
      </c>
      <c r="H213" s="205" t="s">
        <v>527</v>
      </c>
      <c r="I213" s="205" t="s">
        <v>506</v>
      </c>
      <c r="J213" s="243">
        <v>148490.1</v>
      </c>
      <c r="K213" s="181"/>
      <c r="L213" s="240"/>
      <c r="M213" s="240"/>
    </row>
    <row r="214" spans="1:13" ht="12.75" customHeight="1" hidden="1">
      <c r="A214" s="221"/>
      <c r="B214" s="499" t="s">
        <v>379</v>
      </c>
      <c r="C214" s="500"/>
      <c r="D214" s="501"/>
      <c r="E214" s="203"/>
      <c r="F214" s="205" t="s">
        <v>257</v>
      </c>
      <c r="G214" s="205" t="s">
        <v>254</v>
      </c>
      <c r="H214" s="205" t="s">
        <v>528</v>
      </c>
      <c r="I214" s="205" t="s">
        <v>36</v>
      </c>
      <c r="J214" s="243">
        <v>0</v>
      </c>
      <c r="K214" s="181"/>
      <c r="L214" s="240"/>
      <c r="M214" s="240"/>
    </row>
    <row r="215" spans="1:13" ht="49.5" customHeight="1" hidden="1">
      <c r="A215" s="221"/>
      <c r="B215" s="499" t="s">
        <v>529</v>
      </c>
      <c r="C215" s="500"/>
      <c r="D215" s="501"/>
      <c r="E215" s="221"/>
      <c r="F215" s="205" t="s">
        <v>257</v>
      </c>
      <c r="G215" s="205" t="s">
        <v>254</v>
      </c>
      <c r="H215" s="205" t="s">
        <v>530</v>
      </c>
      <c r="I215" s="205"/>
      <c r="J215" s="243">
        <f>J219</f>
        <v>8278.7</v>
      </c>
      <c r="K215" s="181"/>
      <c r="L215" s="240"/>
      <c r="M215" s="240"/>
    </row>
    <row r="216" spans="1:13" ht="12.75" customHeight="1" hidden="1">
      <c r="A216" s="221"/>
      <c r="B216" s="499" t="s">
        <v>522</v>
      </c>
      <c r="C216" s="500"/>
      <c r="D216" s="501"/>
      <c r="E216" s="221"/>
      <c r="F216" s="205" t="s">
        <v>257</v>
      </c>
      <c r="G216" s="205" t="s">
        <v>254</v>
      </c>
      <c r="H216" s="205" t="s">
        <v>527</v>
      </c>
      <c r="I216" s="205"/>
      <c r="J216" s="243">
        <f>J217+J218</f>
        <v>12589.9</v>
      </c>
      <c r="K216" s="181"/>
      <c r="L216" s="240"/>
      <c r="M216" s="240"/>
    </row>
    <row r="217" spans="1:13" ht="39.75" customHeight="1" hidden="1">
      <c r="A217" s="221"/>
      <c r="B217" s="499" t="s">
        <v>472</v>
      </c>
      <c r="C217" s="500"/>
      <c r="D217" s="501"/>
      <c r="E217" s="221"/>
      <c r="F217" s="205" t="s">
        <v>257</v>
      </c>
      <c r="G217" s="205" t="s">
        <v>254</v>
      </c>
      <c r="H217" s="205" t="s">
        <v>527</v>
      </c>
      <c r="I217" s="205" t="s">
        <v>473</v>
      </c>
      <c r="J217" s="243">
        <v>12517.9</v>
      </c>
      <c r="K217" s="181"/>
      <c r="L217" s="240"/>
      <c r="M217" s="240"/>
    </row>
    <row r="218" spans="1:13" ht="12.75" customHeight="1" hidden="1">
      <c r="A218" s="221"/>
      <c r="B218" s="499" t="s">
        <v>377</v>
      </c>
      <c r="C218" s="500"/>
      <c r="D218" s="501"/>
      <c r="E218" s="221"/>
      <c r="F218" s="205" t="s">
        <v>257</v>
      </c>
      <c r="G218" s="205" t="s">
        <v>254</v>
      </c>
      <c r="H218" s="205" t="s">
        <v>527</v>
      </c>
      <c r="I218" s="205" t="s">
        <v>378</v>
      </c>
      <c r="J218" s="243">
        <v>72</v>
      </c>
      <c r="K218" s="181"/>
      <c r="L218" s="240"/>
      <c r="M218" s="240"/>
    </row>
    <row r="219" spans="1:13" ht="33.75" customHeight="1" hidden="1">
      <c r="A219" s="221"/>
      <c r="B219" s="499" t="s">
        <v>531</v>
      </c>
      <c r="C219" s="500"/>
      <c r="D219" s="501"/>
      <c r="E219" s="221"/>
      <c r="F219" s="205" t="s">
        <v>257</v>
      </c>
      <c r="G219" s="205" t="s">
        <v>254</v>
      </c>
      <c r="H219" s="205" t="s">
        <v>532</v>
      </c>
      <c r="I219" s="205"/>
      <c r="J219" s="243">
        <f>J220+J222</f>
        <v>8278.7</v>
      </c>
      <c r="K219" s="181"/>
      <c r="L219" s="240"/>
      <c r="M219" s="240"/>
    </row>
    <row r="220" spans="1:13" ht="41.25" customHeight="1" hidden="1">
      <c r="A220" s="221"/>
      <c r="B220" s="499" t="s">
        <v>533</v>
      </c>
      <c r="C220" s="500"/>
      <c r="D220" s="501"/>
      <c r="E220" s="203"/>
      <c r="F220" s="205" t="s">
        <v>257</v>
      </c>
      <c r="G220" s="205" t="s">
        <v>254</v>
      </c>
      <c r="H220" s="205" t="s">
        <v>534</v>
      </c>
      <c r="I220" s="205"/>
      <c r="J220" s="243">
        <f>J221</f>
        <v>6459.3</v>
      </c>
      <c r="K220" s="181"/>
      <c r="L220" s="240"/>
      <c r="M220" s="240"/>
    </row>
    <row r="221" spans="1:13" ht="23.25" customHeight="1" hidden="1">
      <c r="A221" s="221"/>
      <c r="B221" s="496" t="s">
        <v>505</v>
      </c>
      <c r="C221" s="502"/>
      <c r="D221" s="503"/>
      <c r="E221" s="203"/>
      <c r="F221" s="205" t="s">
        <v>257</v>
      </c>
      <c r="G221" s="205" t="s">
        <v>254</v>
      </c>
      <c r="H221" s="205" t="s">
        <v>534</v>
      </c>
      <c r="I221" s="205" t="s">
        <v>506</v>
      </c>
      <c r="J221" s="243">
        <v>6459.3</v>
      </c>
      <c r="K221" s="181"/>
      <c r="L221" s="240"/>
      <c r="M221" s="240"/>
    </row>
    <row r="222" spans="1:13" ht="0.75" customHeight="1">
      <c r="A222" s="221"/>
      <c r="B222" s="499" t="s">
        <v>535</v>
      </c>
      <c r="C222" s="500"/>
      <c r="D222" s="501"/>
      <c r="E222" s="203"/>
      <c r="F222" s="205" t="s">
        <v>257</v>
      </c>
      <c r="G222" s="205" t="s">
        <v>254</v>
      </c>
      <c r="H222" s="205" t="s">
        <v>536</v>
      </c>
      <c r="I222" s="205"/>
      <c r="J222" s="243">
        <f>J225</f>
        <v>1819.4</v>
      </c>
      <c r="K222" s="181"/>
      <c r="L222" s="240"/>
      <c r="M222" s="240"/>
    </row>
    <row r="223" spans="1:13" ht="24" customHeight="1" hidden="1">
      <c r="A223" s="221"/>
      <c r="B223" s="499" t="s">
        <v>537</v>
      </c>
      <c r="C223" s="500"/>
      <c r="D223" s="501"/>
      <c r="E223" s="203"/>
      <c r="F223" s="205" t="s">
        <v>257</v>
      </c>
      <c r="G223" s="205" t="s">
        <v>254</v>
      </c>
      <c r="H223" s="205" t="s">
        <v>538</v>
      </c>
      <c r="I223" s="205"/>
      <c r="J223" s="243">
        <f>J224</f>
        <v>0</v>
      </c>
      <c r="K223" s="181"/>
      <c r="L223" s="240"/>
      <c r="M223" s="240"/>
    </row>
    <row r="224" spans="1:13" ht="24" customHeight="1" hidden="1">
      <c r="A224" s="221"/>
      <c r="B224" s="499" t="s">
        <v>501</v>
      </c>
      <c r="C224" s="500"/>
      <c r="D224" s="501"/>
      <c r="E224" s="203"/>
      <c r="F224" s="205" t="s">
        <v>257</v>
      </c>
      <c r="G224" s="205" t="s">
        <v>254</v>
      </c>
      <c r="H224" s="205" t="s">
        <v>538</v>
      </c>
      <c r="I224" s="205" t="s">
        <v>502</v>
      </c>
      <c r="J224" s="243">
        <v>0</v>
      </c>
      <c r="K224" s="181"/>
      <c r="L224" s="240"/>
      <c r="M224" s="240"/>
    </row>
    <row r="225" spans="1:13" ht="45.75" customHeight="1" hidden="1">
      <c r="A225" s="221"/>
      <c r="B225" s="496" t="s">
        <v>505</v>
      </c>
      <c r="C225" s="502"/>
      <c r="D225" s="503"/>
      <c r="E225" s="203"/>
      <c r="F225" s="205" t="s">
        <v>257</v>
      </c>
      <c r="G225" s="205" t="s">
        <v>254</v>
      </c>
      <c r="H225" s="205" t="s">
        <v>536</v>
      </c>
      <c r="I225" s="205" t="s">
        <v>506</v>
      </c>
      <c r="J225" s="243">
        <v>1819.4</v>
      </c>
      <c r="K225" s="181"/>
      <c r="L225" s="240"/>
      <c r="M225" s="240"/>
    </row>
    <row r="226" spans="1:13" ht="0.75" customHeight="1" hidden="1">
      <c r="A226" s="221"/>
      <c r="B226" s="499" t="s">
        <v>539</v>
      </c>
      <c r="C226" s="500"/>
      <c r="D226" s="501"/>
      <c r="E226" s="203"/>
      <c r="F226" s="205" t="s">
        <v>257</v>
      </c>
      <c r="G226" s="205" t="s">
        <v>257</v>
      </c>
      <c r="H226" s="205" t="s">
        <v>540</v>
      </c>
      <c r="I226" s="205"/>
      <c r="J226" s="223">
        <f>X229</f>
        <v>150</v>
      </c>
      <c r="K226" s="181"/>
      <c r="L226" s="240"/>
      <c r="M226" s="240"/>
    </row>
    <row r="227" spans="1:13" ht="45.75" customHeight="1" hidden="1">
      <c r="A227" s="221"/>
      <c r="B227" s="499" t="s">
        <v>541</v>
      </c>
      <c r="C227" s="500"/>
      <c r="D227" s="501"/>
      <c r="E227" s="203"/>
      <c r="F227" s="205" t="s">
        <v>257</v>
      </c>
      <c r="G227" s="205" t="s">
        <v>257</v>
      </c>
      <c r="H227" s="205" t="s">
        <v>542</v>
      </c>
      <c r="I227" s="205"/>
      <c r="J227" s="223">
        <f>J228</f>
        <v>150</v>
      </c>
      <c r="K227" s="181"/>
      <c r="L227" s="240"/>
      <c r="M227" s="240"/>
    </row>
    <row r="228" spans="1:13" ht="45.75" customHeight="1" hidden="1">
      <c r="A228" s="221"/>
      <c r="B228" s="499" t="s">
        <v>379</v>
      </c>
      <c r="C228" s="500"/>
      <c r="D228" s="501"/>
      <c r="E228" s="203"/>
      <c r="F228" s="205" t="s">
        <v>257</v>
      </c>
      <c r="G228" s="205" t="s">
        <v>257</v>
      </c>
      <c r="H228" s="205" t="s">
        <v>542</v>
      </c>
      <c r="I228" s="205" t="s">
        <v>36</v>
      </c>
      <c r="J228" s="223">
        <v>150</v>
      </c>
      <c r="K228" s="181"/>
      <c r="L228" s="240"/>
      <c r="M228" s="240"/>
    </row>
    <row r="229" spans="1:24" ht="19.5" customHeight="1" hidden="1">
      <c r="A229" s="221"/>
      <c r="B229" s="499" t="s">
        <v>518</v>
      </c>
      <c r="C229" s="500"/>
      <c r="D229" s="501"/>
      <c r="E229" s="203"/>
      <c r="F229" s="205" t="s">
        <v>257</v>
      </c>
      <c r="G229" s="205" t="s">
        <v>261</v>
      </c>
      <c r="H229" s="205" t="s">
        <v>519</v>
      </c>
      <c r="I229" s="205"/>
      <c r="J229" s="242">
        <f>J230</f>
        <v>98</v>
      </c>
      <c r="K229" s="181"/>
      <c r="L229" s="240"/>
      <c r="M229" s="240"/>
      <c r="O229" s="221"/>
      <c r="P229" s="505" t="s">
        <v>541</v>
      </c>
      <c r="Q229" s="506"/>
      <c r="R229" s="507"/>
      <c r="S229" s="203"/>
      <c r="T229" s="205" t="s">
        <v>257</v>
      </c>
      <c r="U229" s="205" t="s">
        <v>257</v>
      </c>
      <c r="V229" s="205" t="s">
        <v>542</v>
      </c>
      <c r="W229" s="205"/>
      <c r="X229" s="223">
        <f>X230</f>
        <v>150</v>
      </c>
    </row>
    <row r="230" spans="1:24" ht="20.25" customHeight="1" hidden="1">
      <c r="A230" s="221"/>
      <c r="B230" s="499" t="s">
        <v>543</v>
      </c>
      <c r="C230" s="500"/>
      <c r="D230" s="501"/>
      <c r="E230" s="221"/>
      <c r="F230" s="205" t="s">
        <v>257</v>
      </c>
      <c r="G230" s="205" t="s">
        <v>261</v>
      </c>
      <c r="H230" s="205" t="s">
        <v>544</v>
      </c>
      <c r="I230" s="205"/>
      <c r="J230" s="243">
        <f>J231</f>
        <v>98</v>
      </c>
      <c r="K230" s="181"/>
      <c r="L230" s="240"/>
      <c r="M230" s="240"/>
      <c r="O230" s="221"/>
      <c r="P230" s="505" t="s">
        <v>379</v>
      </c>
      <c r="Q230" s="506"/>
      <c r="R230" s="507"/>
      <c r="S230" s="203"/>
      <c r="T230" s="205" t="s">
        <v>257</v>
      </c>
      <c r="U230" s="205" t="s">
        <v>257</v>
      </c>
      <c r="V230" s="205" t="s">
        <v>542</v>
      </c>
      <c r="W230" s="205" t="s">
        <v>36</v>
      </c>
      <c r="X230" s="223">
        <v>150</v>
      </c>
    </row>
    <row r="231" spans="1:13" ht="19.5" customHeight="1" hidden="1">
      <c r="A231" s="221"/>
      <c r="B231" s="499" t="s">
        <v>379</v>
      </c>
      <c r="C231" s="500"/>
      <c r="D231" s="501"/>
      <c r="E231" s="221"/>
      <c r="F231" s="205" t="s">
        <v>257</v>
      </c>
      <c r="G231" s="205" t="s">
        <v>261</v>
      </c>
      <c r="H231" s="205" t="s">
        <v>544</v>
      </c>
      <c r="I231" s="205" t="s">
        <v>36</v>
      </c>
      <c r="J231" s="243">
        <v>98</v>
      </c>
      <c r="K231" s="181"/>
      <c r="L231" s="240"/>
      <c r="M231" s="240"/>
    </row>
    <row r="232" spans="1:13" ht="43.5" customHeight="1" hidden="1">
      <c r="A232" s="221"/>
      <c r="B232" s="499" t="s">
        <v>545</v>
      </c>
      <c r="C232" s="500"/>
      <c r="D232" s="501"/>
      <c r="E232" s="203"/>
      <c r="F232" s="205" t="s">
        <v>257</v>
      </c>
      <c r="G232" s="205" t="s">
        <v>261</v>
      </c>
      <c r="H232" s="205" t="s">
        <v>546</v>
      </c>
      <c r="I232" s="205"/>
      <c r="J232" s="243">
        <f>J233+J243+J251+J259+J261</f>
        <v>9610.8</v>
      </c>
      <c r="K232" s="181"/>
      <c r="L232" s="240"/>
      <c r="M232" s="240"/>
    </row>
    <row r="233" spans="1:13" ht="24" customHeight="1" hidden="1">
      <c r="A233" s="221"/>
      <c r="B233" s="499" t="s">
        <v>375</v>
      </c>
      <c r="C233" s="500"/>
      <c r="D233" s="501"/>
      <c r="E233" s="203"/>
      <c r="F233" s="205" t="s">
        <v>257</v>
      </c>
      <c r="G233" s="205" t="s">
        <v>261</v>
      </c>
      <c r="H233" s="205" t="s">
        <v>547</v>
      </c>
      <c r="I233" s="205"/>
      <c r="J233" s="243">
        <f>J234+J235+J236+J237</f>
        <v>1473.8000000000002</v>
      </c>
      <c r="K233" s="181"/>
      <c r="L233" s="240"/>
      <c r="M233" s="240"/>
    </row>
    <row r="234" spans="1:13" ht="39" customHeight="1" hidden="1">
      <c r="A234" s="221"/>
      <c r="B234" s="499" t="s">
        <v>372</v>
      </c>
      <c r="C234" s="500"/>
      <c r="D234" s="501"/>
      <c r="E234" s="203"/>
      <c r="F234" s="205" t="s">
        <v>257</v>
      </c>
      <c r="G234" s="205" t="s">
        <v>261</v>
      </c>
      <c r="H234" s="205" t="s">
        <v>547</v>
      </c>
      <c r="I234" s="205" t="s">
        <v>26</v>
      </c>
      <c r="J234" s="243">
        <v>1413</v>
      </c>
      <c r="K234" s="181"/>
      <c r="L234" s="240"/>
      <c r="M234" s="240"/>
    </row>
    <row r="235" spans="1:13" ht="0.75" customHeight="1" hidden="1">
      <c r="A235" s="221"/>
      <c r="B235" s="499" t="s">
        <v>377</v>
      </c>
      <c r="C235" s="500"/>
      <c r="D235" s="501"/>
      <c r="E235" s="203"/>
      <c r="F235" s="205" t="s">
        <v>257</v>
      </c>
      <c r="G235" s="205" t="s">
        <v>261</v>
      </c>
      <c r="H235" s="205" t="s">
        <v>547</v>
      </c>
      <c r="I235" s="205" t="s">
        <v>378</v>
      </c>
      <c r="J235" s="243">
        <v>38.2</v>
      </c>
      <c r="K235" s="181"/>
      <c r="L235" s="240"/>
      <c r="M235" s="240"/>
    </row>
    <row r="236" spans="1:13" ht="24" customHeight="1" hidden="1">
      <c r="A236" s="221"/>
      <c r="B236" s="499" t="s">
        <v>379</v>
      </c>
      <c r="C236" s="500"/>
      <c r="D236" s="501"/>
      <c r="E236" s="203"/>
      <c r="F236" s="205" t="s">
        <v>257</v>
      </c>
      <c r="G236" s="205" t="s">
        <v>261</v>
      </c>
      <c r="H236" s="205" t="s">
        <v>547</v>
      </c>
      <c r="I236" s="205" t="s">
        <v>36</v>
      </c>
      <c r="J236" s="243">
        <v>16.7</v>
      </c>
      <c r="K236" s="181"/>
      <c r="L236" s="240"/>
      <c r="M236" s="240"/>
    </row>
    <row r="237" spans="1:13" ht="24" customHeight="1" hidden="1">
      <c r="A237" s="221"/>
      <c r="B237" s="499" t="s">
        <v>381</v>
      </c>
      <c r="C237" s="500"/>
      <c r="D237" s="501"/>
      <c r="E237" s="203"/>
      <c r="F237" s="205" t="s">
        <v>257</v>
      </c>
      <c r="G237" s="205" t="s">
        <v>261</v>
      </c>
      <c r="H237" s="205" t="s">
        <v>547</v>
      </c>
      <c r="I237" s="205" t="s">
        <v>382</v>
      </c>
      <c r="J237" s="243">
        <f>J238+J242</f>
        <v>5.9</v>
      </c>
      <c r="K237" s="181"/>
      <c r="L237" s="240"/>
      <c r="M237" s="240"/>
    </row>
    <row r="238" spans="1:13" ht="24" customHeight="1" hidden="1">
      <c r="A238" s="221"/>
      <c r="B238" s="499" t="s">
        <v>380</v>
      </c>
      <c r="C238" s="500"/>
      <c r="D238" s="501"/>
      <c r="E238" s="203"/>
      <c r="F238" s="205" t="s">
        <v>257</v>
      </c>
      <c r="G238" s="205" t="s">
        <v>261</v>
      </c>
      <c r="H238" s="205" t="s">
        <v>547</v>
      </c>
      <c r="I238" s="205" t="s">
        <v>44</v>
      </c>
      <c r="J238" s="243">
        <v>1.1</v>
      </c>
      <c r="K238" s="181"/>
      <c r="L238" s="240"/>
      <c r="M238" s="240"/>
    </row>
    <row r="239" spans="1:13" ht="24" customHeight="1" hidden="1">
      <c r="A239" s="221"/>
      <c r="B239" s="499" t="s">
        <v>383</v>
      </c>
      <c r="C239" s="500"/>
      <c r="D239" s="501"/>
      <c r="E239" s="203"/>
      <c r="F239" s="205" t="s">
        <v>257</v>
      </c>
      <c r="G239" s="205" t="s">
        <v>261</v>
      </c>
      <c r="H239" s="205" t="s">
        <v>547</v>
      </c>
      <c r="I239" s="205" t="s">
        <v>46</v>
      </c>
      <c r="J239" s="243">
        <v>0</v>
      </c>
      <c r="K239" s="181"/>
      <c r="L239" s="240"/>
      <c r="M239" s="240"/>
    </row>
    <row r="240" spans="1:13" ht="24" customHeight="1" hidden="1">
      <c r="A240" s="221"/>
      <c r="B240" s="499" t="s">
        <v>548</v>
      </c>
      <c r="C240" s="500"/>
      <c r="D240" s="501"/>
      <c r="E240" s="203"/>
      <c r="F240" s="205" t="s">
        <v>257</v>
      </c>
      <c r="G240" s="205" t="s">
        <v>261</v>
      </c>
      <c r="H240" s="205" t="s">
        <v>547</v>
      </c>
      <c r="I240" s="205"/>
      <c r="J240" s="243">
        <f>J241</f>
        <v>0</v>
      </c>
      <c r="K240" s="181"/>
      <c r="L240" s="240"/>
      <c r="M240" s="240"/>
    </row>
    <row r="241" spans="1:13" ht="33" customHeight="1" hidden="1">
      <c r="A241" s="221"/>
      <c r="B241" s="499" t="s">
        <v>410</v>
      </c>
      <c r="C241" s="500"/>
      <c r="D241" s="501"/>
      <c r="E241" s="203"/>
      <c r="F241" s="205" t="s">
        <v>257</v>
      </c>
      <c r="G241" s="205" t="s">
        <v>261</v>
      </c>
      <c r="H241" s="205" t="s">
        <v>547</v>
      </c>
      <c r="I241" s="205" t="s">
        <v>59</v>
      </c>
      <c r="J241" s="243">
        <v>0</v>
      </c>
      <c r="K241" s="181"/>
      <c r="L241" s="240"/>
      <c r="M241" s="240"/>
    </row>
    <row r="242" spans="1:13" ht="33" customHeight="1" hidden="1">
      <c r="A242" s="221"/>
      <c r="B242" s="499" t="s">
        <v>383</v>
      </c>
      <c r="C242" s="500"/>
      <c r="D242" s="501"/>
      <c r="E242" s="196"/>
      <c r="F242" s="205" t="s">
        <v>257</v>
      </c>
      <c r="G242" s="205" t="s">
        <v>261</v>
      </c>
      <c r="H242" s="205" t="s">
        <v>547</v>
      </c>
      <c r="I242" s="205" t="s">
        <v>46</v>
      </c>
      <c r="J242" s="243">
        <v>4.8</v>
      </c>
      <c r="K242" s="181"/>
      <c r="L242" s="240"/>
      <c r="M242" s="240"/>
    </row>
    <row r="243" spans="1:13" ht="0.75" customHeight="1" hidden="1">
      <c r="A243" s="221"/>
      <c r="B243" s="499" t="s">
        <v>549</v>
      </c>
      <c r="C243" s="500"/>
      <c r="D243" s="501"/>
      <c r="E243" s="196"/>
      <c r="F243" s="205" t="s">
        <v>257</v>
      </c>
      <c r="G243" s="205" t="s">
        <v>261</v>
      </c>
      <c r="H243" s="205" t="s">
        <v>550</v>
      </c>
      <c r="I243" s="205"/>
      <c r="J243" s="243">
        <f>J244+J245+J246+J247+J248</f>
        <v>933.9999999999999</v>
      </c>
      <c r="K243" s="181"/>
      <c r="L243" s="240"/>
      <c r="M243" s="240"/>
    </row>
    <row r="244" spans="1:13" ht="24" customHeight="1" hidden="1">
      <c r="A244" s="221"/>
      <c r="B244" s="499" t="s">
        <v>472</v>
      </c>
      <c r="C244" s="500"/>
      <c r="D244" s="501"/>
      <c r="E244" s="196"/>
      <c r="F244" s="205" t="s">
        <v>257</v>
      </c>
      <c r="G244" s="205" t="s">
        <v>261</v>
      </c>
      <c r="H244" s="205" t="s">
        <v>550</v>
      </c>
      <c r="I244" s="205" t="s">
        <v>473</v>
      </c>
      <c r="J244" s="243">
        <v>859.3</v>
      </c>
      <c r="K244" s="181"/>
      <c r="L244" s="240"/>
      <c r="M244" s="240"/>
    </row>
    <row r="245" spans="1:13" ht="24" customHeight="1" hidden="1">
      <c r="A245" s="221"/>
      <c r="B245" s="523" t="s">
        <v>551</v>
      </c>
      <c r="C245" s="524"/>
      <c r="D245" s="525"/>
      <c r="E245" s="196"/>
      <c r="F245" s="205" t="s">
        <v>257</v>
      </c>
      <c r="G245" s="205" t="s">
        <v>261</v>
      </c>
      <c r="H245" s="205" t="s">
        <v>550</v>
      </c>
      <c r="I245" s="205" t="s">
        <v>552</v>
      </c>
      <c r="J245" s="243">
        <v>4.8</v>
      </c>
      <c r="K245" s="181"/>
      <c r="L245" s="240"/>
      <c r="M245" s="240"/>
    </row>
    <row r="246" spans="1:13" ht="24" customHeight="1" hidden="1">
      <c r="A246" s="221"/>
      <c r="B246" s="499" t="s">
        <v>377</v>
      </c>
      <c r="C246" s="500"/>
      <c r="D246" s="501"/>
      <c r="E246" s="196"/>
      <c r="F246" s="205" t="s">
        <v>257</v>
      </c>
      <c r="G246" s="205" t="s">
        <v>261</v>
      </c>
      <c r="H246" s="205" t="s">
        <v>550</v>
      </c>
      <c r="I246" s="205" t="s">
        <v>378</v>
      </c>
      <c r="J246" s="243">
        <v>39.1</v>
      </c>
      <c r="K246" s="181"/>
      <c r="L246" s="240"/>
      <c r="M246" s="240"/>
    </row>
    <row r="247" spans="1:13" ht="24" customHeight="1" hidden="1">
      <c r="A247" s="221"/>
      <c r="B247" s="499" t="s">
        <v>379</v>
      </c>
      <c r="C247" s="500"/>
      <c r="D247" s="501"/>
      <c r="E247" s="196"/>
      <c r="F247" s="205" t="s">
        <v>257</v>
      </c>
      <c r="G247" s="205" t="s">
        <v>261</v>
      </c>
      <c r="H247" s="205" t="s">
        <v>550</v>
      </c>
      <c r="I247" s="205" t="s">
        <v>36</v>
      </c>
      <c r="J247" s="243">
        <v>28.8</v>
      </c>
      <c r="K247" s="181"/>
      <c r="L247" s="240"/>
      <c r="M247" s="240"/>
    </row>
    <row r="248" spans="1:13" ht="24" customHeight="1" hidden="1">
      <c r="A248" s="221"/>
      <c r="B248" s="499" t="s">
        <v>553</v>
      </c>
      <c r="C248" s="500"/>
      <c r="D248" s="501"/>
      <c r="E248" s="203"/>
      <c r="F248" s="205" t="s">
        <v>257</v>
      </c>
      <c r="G248" s="205" t="s">
        <v>261</v>
      </c>
      <c r="H248" s="205" t="s">
        <v>550</v>
      </c>
      <c r="I248" s="205" t="s">
        <v>382</v>
      </c>
      <c r="J248" s="243">
        <f>J249+J250</f>
        <v>2</v>
      </c>
      <c r="K248" s="181"/>
      <c r="L248" s="240"/>
      <c r="M248" s="240"/>
    </row>
    <row r="249" spans="1:13" ht="24" customHeight="1" hidden="1">
      <c r="A249" s="221"/>
      <c r="B249" s="499" t="s">
        <v>380</v>
      </c>
      <c r="C249" s="500"/>
      <c r="D249" s="501"/>
      <c r="E249" s="203"/>
      <c r="F249" s="205" t="s">
        <v>257</v>
      </c>
      <c r="G249" s="205" t="s">
        <v>261</v>
      </c>
      <c r="H249" s="205" t="s">
        <v>550</v>
      </c>
      <c r="I249" s="205" t="s">
        <v>44</v>
      </c>
      <c r="J249" s="243">
        <v>0.5</v>
      </c>
      <c r="K249" s="181"/>
      <c r="L249" s="240"/>
      <c r="M249" s="240"/>
    </row>
    <row r="250" spans="1:13" ht="24" customHeight="1" hidden="1">
      <c r="A250" s="221"/>
      <c r="B250" s="499" t="s">
        <v>383</v>
      </c>
      <c r="C250" s="500"/>
      <c r="D250" s="501"/>
      <c r="E250" s="196"/>
      <c r="F250" s="205" t="s">
        <v>257</v>
      </c>
      <c r="G250" s="205" t="s">
        <v>261</v>
      </c>
      <c r="H250" s="205" t="s">
        <v>550</v>
      </c>
      <c r="I250" s="205" t="s">
        <v>46</v>
      </c>
      <c r="J250" s="243">
        <v>1.5</v>
      </c>
      <c r="K250" s="181"/>
      <c r="L250" s="240"/>
      <c r="M250" s="240"/>
    </row>
    <row r="251" spans="1:13" ht="38.25" customHeight="1" hidden="1">
      <c r="A251" s="221"/>
      <c r="B251" s="499" t="s">
        <v>554</v>
      </c>
      <c r="C251" s="500"/>
      <c r="D251" s="501"/>
      <c r="E251" s="203"/>
      <c r="F251" s="205" t="s">
        <v>257</v>
      </c>
      <c r="G251" s="205" t="s">
        <v>261</v>
      </c>
      <c r="H251" s="205" t="s">
        <v>555</v>
      </c>
      <c r="I251" s="205"/>
      <c r="J251" s="243">
        <f>J252+J253+J254+J255+J256</f>
        <v>6392</v>
      </c>
      <c r="K251" s="181"/>
      <c r="L251" s="240"/>
      <c r="M251" s="240"/>
    </row>
    <row r="252" spans="1:13" ht="50.25" customHeight="1" hidden="1">
      <c r="A252" s="221"/>
      <c r="B252" s="499" t="s">
        <v>472</v>
      </c>
      <c r="C252" s="500"/>
      <c r="D252" s="501"/>
      <c r="E252" s="203"/>
      <c r="F252" s="205" t="s">
        <v>257</v>
      </c>
      <c r="G252" s="205" t="s">
        <v>261</v>
      </c>
      <c r="H252" s="205" t="s">
        <v>555</v>
      </c>
      <c r="I252" s="205" t="s">
        <v>473</v>
      </c>
      <c r="J252" s="243">
        <v>5339.4</v>
      </c>
      <c r="K252" s="181"/>
      <c r="L252" s="240"/>
      <c r="M252" s="240"/>
    </row>
    <row r="253" spans="1:13" ht="24" customHeight="1" hidden="1">
      <c r="A253" s="221"/>
      <c r="B253" s="499" t="s">
        <v>556</v>
      </c>
      <c r="C253" s="500"/>
      <c r="D253" s="501"/>
      <c r="E253" s="203"/>
      <c r="F253" s="205" t="s">
        <v>257</v>
      </c>
      <c r="G253" s="205" t="s">
        <v>261</v>
      </c>
      <c r="H253" s="205" t="s">
        <v>555</v>
      </c>
      <c r="I253" s="205" t="s">
        <v>552</v>
      </c>
      <c r="J253" s="243">
        <v>0</v>
      </c>
      <c r="K253" s="181"/>
      <c r="L253" s="240"/>
      <c r="M253" s="240"/>
    </row>
    <row r="254" spans="1:13" ht="24" customHeight="1" hidden="1">
      <c r="A254" s="221"/>
      <c r="B254" s="499" t="s">
        <v>377</v>
      </c>
      <c r="C254" s="500"/>
      <c r="D254" s="501"/>
      <c r="E254" s="203"/>
      <c r="F254" s="205" t="s">
        <v>257</v>
      </c>
      <c r="G254" s="205" t="s">
        <v>261</v>
      </c>
      <c r="H254" s="205" t="s">
        <v>555</v>
      </c>
      <c r="I254" s="205" t="s">
        <v>378</v>
      </c>
      <c r="J254" s="243">
        <v>728.8</v>
      </c>
      <c r="K254" s="181"/>
      <c r="L254" s="240"/>
      <c r="M254" s="240"/>
    </row>
    <row r="255" spans="1:13" ht="34.5" customHeight="1" hidden="1">
      <c r="A255" s="221"/>
      <c r="B255" s="499" t="s">
        <v>379</v>
      </c>
      <c r="C255" s="500"/>
      <c r="D255" s="501"/>
      <c r="E255" s="203"/>
      <c r="F255" s="205" t="s">
        <v>257</v>
      </c>
      <c r="G255" s="205" t="s">
        <v>261</v>
      </c>
      <c r="H255" s="205" t="s">
        <v>555</v>
      </c>
      <c r="I255" s="205" t="s">
        <v>36</v>
      </c>
      <c r="J255" s="243">
        <v>304.8</v>
      </c>
      <c r="K255" s="181"/>
      <c r="L255" s="240"/>
      <c r="M255" s="240"/>
    </row>
    <row r="256" spans="1:13" ht="23.25" customHeight="1" hidden="1">
      <c r="A256" s="221"/>
      <c r="B256" s="499" t="s">
        <v>553</v>
      </c>
      <c r="C256" s="500"/>
      <c r="D256" s="501"/>
      <c r="E256" s="203"/>
      <c r="F256" s="205" t="s">
        <v>257</v>
      </c>
      <c r="G256" s="205" t="s">
        <v>261</v>
      </c>
      <c r="H256" s="205" t="s">
        <v>555</v>
      </c>
      <c r="I256" s="205" t="s">
        <v>382</v>
      </c>
      <c r="J256" s="243">
        <f>J257+J258</f>
        <v>19</v>
      </c>
      <c r="K256" s="181"/>
      <c r="L256" s="240"/>
      <c r="M256" s="240"/>
    </row>
    <row r="257" spans="1:13" ht="39" customHeight="1" hidden="1">
      <c r="A257" s="221"/>
      <c r="B257" s="499" t="s">
        <v>380</v>
      </c>
      <c r="C257" s="500"/>
      <c r="D257" s="501"/>
      <c r="E257" s="203"/>
      <c r="F257" s="205" t="s">
        <v>257</v>
      </c>
      <c r="G257" s="205" t="s">
        <v>261</v>
      </c>
      <c r="H257" s="205" t="s">
        <v>555</v>
      </c>
      <c r="I257" s="205" t="s">
        <v>44</v>
      </c>
      <c r="J257" s="243">
        <v>3.8</v>
      </c>
      <c r="K257" s="181"/>
      <c r="L257" s="240"/>
      <c r="M257" s="240"/>
    </row>
    <row r="258" spans="1:13" ht="17.25" customHeight="1" hidden="1">
      <c r="A258" s="221"/>
      <c r="B258" s="499" t="s">
        <v>383</v>
      </c>
      <c r="C258" s="500"/>
      <c r="D258" s="501"/>
      <c r="E258" s="196"/>
      <c r="F258" s="205" t="s">
        <v>257</v>
      </c>
      <c r="G258" s="205" t="s">
        <v>261</v>
      </c>
      <c r="H258" s="205" t="s">
        <v>555</v>
      </c>
      <c r="I258" s="205" t="s">
        <v>46</v>
      </c>
      <c r="J258" s="243">
        <v>15.2</v>
      </c>
      <c r="K258" s="181"/>
      <c r="L258" s="240"/>
      <c r="M258" s="240"/>
    </row>
    <row r="259" spans="1:13" ht="45" customHeight="1" hidden="1">
      <c r="A259" s="221"/>
      <c r="B259" s="499" t="s">
        <v>557</v>
      </c>
      <c r="C259" s="500"/>
      <c r="D259" s="501"/>
      <c r="E259" s="196"/>
      <c r="F259" s="205" t="s">
        <v>257</v>
      </c>
      <c r="G259" s="205" t="s">
        <v>261</v>
      </c>
      <c r="H259" s="205" t="s">
        <v>558</v>
      </c>
      <c r="I259" s="205"/>
      <c r="J259" s="243">
        <f>J260</f>
        <v>80</v>
      </c>
      <c r="K259" s="181"/>
      <c r="L259" s="240"/>
      <c r="M259" s="240"/>
    </row>
    <row r="260" spans="1:13" ht="18.75" customHeight="1" hidden="1">
      <c r="A260" s="221"/>
      <c r="B260" s="499" t="s">
        <v>379</v>
      </c>
      <c r="C260" s="500"/>
      <c r="D260" s="501"/>
      <c r="E260" s="196"/>
      <c r="F260" s="205" t="s">
        <v>257</v>
      </c>
      <c r="G260" s="205" t="s">
        <v>261</v>
      </c>
      <c r="H260" s="205" t="s">
        <v>558</v>
      </c>
      <c r="I260" s="205" t="s">
        <v>36</v>
      </c>
      <c r="J260" s="243">
        <v>80</v>
      </c>
      <c r="K260" s="181"/>
      <c r="L260" s="240"/>
      <c r="M260" s="240"/>
    </row>
    <row r="261" spans="1:13" ht="57.75" customHeight="1" hidden="1">
      <c r="A261" s="221"/>
      <c r="B261" s="496" t="s">
        <v>418</v>
      </c>
      <c r="C261" s="502"/>
      <c r="D261" s="503"/>
      <c r="E261" s="203"/>
      <c r="F261" s="205" t="s">
        <v>257</v>
      </c>
      <c r="G261" s="205" t="s">
        <v>261</v>
      </c>
      <c r="H261" s="205" t="s">
        <v>525</v>
      </c>
      <c r="I261" s="205"/>
      <c r="J261" s="243">
        <f>J262+J264</f>
        <v>731</v>
      </c>
      <c r="K261" s="181"/>
      <c r="L261" s="240"/>
      <c r="M261" s="240"/>
    </row>
    <row r="262" spans="1:13" ht="14.25" customHeight="1" hidden="1">
      <c r="A262" s="221"/>
      <c r="B262" s="499" t="s">
        <v>559</v>
      </c>
      <c r="C262" s="500"/>
      <c r="D262" s="501"/>
      <c r="E262" s="227"/>
      <c r="F262" s="238" t="s">
        <v>257</v>
      </c>
      <c r="G262" s="238" t="s">
        <v>261</v>
      </c>
      <c r="H262" s="244">
        <v>5327002</v>
      </c>
      <c r="I262" s="244"/>
      <c r="J262" s="245">
        <f>J263</f>
        <v>362</v>
      </c>
      <c r="K262" s="181"/>
      <c r="L262" s="240"/>
      <c r="M262" s="240"/>
    </row>
    <row r="263" spans="1:13" ht="27.75" customHeight="1" hidden="1">
      <c r="A263" s="221"/>
      <c r="B263" s="499" t="s">
        <v>560</v>
      </c>
      <c r="C263" s="500"/>
      <c r="D263" s="501"/>
      <c r="E263" s="221"/>
      <c r="F263" s="205" t="s">
        <v>257</v>
      </c>
      <c r="G263" s="205" t="s">
        <v>261</v>
      </c>
      <c r="H263" s="202">
        <v>5327002</v>
      </c>
      <c r="I263" s="202">
        <v>121</v>
      </c>
      <c r="J263" s="243">
        <v>362</v>
      </c>
      <c r="K263" s="181"/>
      <c r="L263" s="240"/>
      <c r="M263" s="240"/>
    </row>
    <row r="264" spans="1:13" ht="16.5" customHeight="1" hidden="1">
      <c r="A264" s="221"/>
      <c r="B264" s="499" t="s">
        <v>561</v>
      </c>
      <c r="C264" s="500"/>
      <c r="D264" s="501"/>
      <c r="E264" s="221"/>
      <c r="F264" s="205" t="s">
        <v>257</v>
      </c>
      <c r="G264" s="205" t="s">
        <v>261</v>
      </c>
      <c r="H264" s="202">
        <v>5327003</v>
      </c>
      <c r="I264" s="202"/>
      <c r="J264" s="243">
        <f>J265</f>
        <v>369</v>
      </c>
      <c r="K264" s="181"/>
      <c r="L264" s="240"/>
      <c r="M264" s="240"/>
    </row>
    <row r="265" spans="1:13" ht="58.5" customHeight="1" hidden="1">
      <c r="A265" s="221"/>
      <c r="B265" s="499" t="s">
        <v>372</v>
      </c>
      <c r="C265" s="500"/>
      <c r="D265" s="501"/>
      <c r="E265" s="221"/>
      <c r="F265" s="205" t="s">
        <v>257</v>
      </c>
      <c r="G265" s="205" t="s">
        <v>261</v>
      </c>
      <c r="H265" s="202">
        <v>5327003</v>
      </c>
      <c r="I265" s="202">
        <v>121</v>
      </c>
      <c r="J265" s="243">
        <v>369</v>
      </c>
      <c r="K265" s="181"/>
      <c r="L265" s="240"/>
      <c r="M265" s="240"/>
    </row>
    <row r="266" spans="1:13" ht="92.25" customHeight="1" hidden="1">
      <c r="A266" s="221"/>
      <c r="B266" s="491" t="s">
        <v>562</v>
      </c>
      <c r="C266" s="492"/>
      <c r="D266" s="493"/>
      <c r="E266" s="196"/>
      <c r="F266" s="198" t="s">
        <v>257</v>
      </c>
      <c r="G266" s="198" t="s">
        <v>261</v>
      </c>
      <c r="H266" s="198" t="s">
        <v>563</v>
      </c>
      <c r="I266" s="198"/>
      <c r="J266" s="242">
        <f>J267+J269+J273+J275+J278+J280+J271</f>
        <v>0</v>
      </c>
      <c r="K266" s="181"/>
      <c r="L266" s="240"/>
      <c r="M266" s="240"/>
    </row>
    <row r="267" spans="1:13" ht="15" customHeight="1" hidden="1">
      <c r="A267" s="221"/>
      <c r="B267" s="499" t="s">
        <v>564</v>
      </c>
      <c r="C267" s="500"/>
      <c r="D267" s="501"/>
      <c r="E267" s="196"/>
      <c r="F267" s="205" t="s">
        <v>257</v>
      </c>
      <c r="G267" s="205" t="s">
        <v>261</v>
      </c>
      <c r="H267" s="205" t="s">
        <v>565</v>
      </c>
      <c r="I267" s="205"/>
      <c r="J267" s="243">
        <f>J268</f>
        <v>0</v>
      </c>
      <c r="K267" s="181"/>
      <c r="L267" s="240"/>
      <c r="M267" s="240"/>
    </row>
    <row r="268" spans="1:13" ht="27.75" customHeight="1" hidden="1">
      <c r="A268" s="221"/>
      <c r="B268" s="499" t="s">
        <v>501</v>
      </c>
      <c r="C268" s="500"/>
      <c r="D268" s="501"/>
      <c r="E268" s="196"/>
      <c r="F268" s="205" t="s">
        <v>257</v>
      </c>
      <c r="G268" s="205" t="s">
        <v>261</v>
      </c>
      <c r="H268" s="205" t="s">
        <v>565</v>
      </c>
      <c r="I268" s="205" t="s">
        <v>502</v>
      </c>
      <c r="J268" s="243">
        <v>0</v>
      </c>
      <c r="K268" s="181"/>
      <c r="L268" s="240"/>
      <c r="M268" s="240"/>
    </row>
    <row r="269" spans="1:13" ht="18.75" customHeight="1" hidden="1">
      <c r="A269" s="221"/>
      <c r="B269" s="499" t="s">
        <v>566</v>
      </c>
      <c r="C269" s="500"/>
      <c r="D269" s="501"/>
      <c r="E269" s="246"/>
      <c r="F269" s="205" t="s">
        <v>257</v>
      </c>
      <c r="G269" s="205" t="s">
        <v>261</v>
      </c>
      <c r="H269" s="205" t="s">
        <v>567</v>
      </c>
      <c r="I269" s="205"/>
      <c r="J269" s="243">
        <f>J270</f>
        <v>0</v>
      </c>
      <c r="K269" s="181"/>
      <c r="L269" s="240"/>
      <c r="M269" s="240"/>
    </row>
    <row r="270" spans="1:13" ht="33" customHeight="1" hidden="1">
      <c r="A270" s="221"/>
      <c r="B270" s="499" t="s">
        <v>501</v>
      </c>
      <c r="C270" s="500"/>
      <c r="D270" s="501"/>
      <c r="E270" s="246"/>
      <c r="F270" s="205" t="s">
        <v>257</v>
      </c>
      <c r="G270" s="205" t="s">
        <v>261</v>
      </c>
      <c r="H270" s="205" t="s">
        <v>567</v>
      </c>
      <c r="I270" s="205" t="s">
        <v>502</v>
      </c>
      <c r="J270" s="243">
        <v>0</v>
      </c>
      <c r="K270" s="181"/>
      <c r="L270" s="240"/>
      <c r="M270" s="240"/>
    </row>
    <row r="271" spans="1:13" ht="19.5" customHeight="1" hidden="1">
      <c r="A271" s="221"/>
      <c r="B271" s="499" t="s">
        <v>568</v>
      </c>
      <c r="C271" s="500"/>
      <c r="D271" s="501"/>
      <c r="E271" s="246"/>
      <c r="F271" s="205" t="s">
        <v>257</v>
      </c>
      <c r="G271" s="205" t="s">
        <v>261</v>
      </c>
      <c r="H271" s="205" t="s">
        <v>569</v>
      </c>
      <c r="I271" s="205"/>
      <c r="J271" s="243">
        <f>J272</f>
        <v>0</v>
      </c>
      <c r="K271" s="181"/>
      <c r="L271" s="240"/>
      <c r="M271" s="240"/>
    </row>
    <row r="272" spans="1:13" ht="19.5" customHeight="1" hidden="1">
      <c r="A272" s="221"/>
      <c r="B272" s="499" t="s">
        <v>501</v>
      </c>
      <c r="C272" s="500"/>
      <c r="D272" s="501"/>
      <c r="E272" s="246"/>
      <c r="F272" s="205" t="s">
        <v>257</v>
      </c>
      <c r="G272" s="205" t="s">
        <v>261</v>
      </c>
      <c r="H272" s="205" t="s">
        <v>569</v>
      </c>
      <c r="I272" s="205" t="s">
        <v>502</v>
      </c>
      <c r="J272" s="243">
        <v>0</v>
      </c>
      <c r="K272" s="181"/>
      <c r="L272" s="240"/>
      <c r="M272" s="240"/>
    </row>
    <row r="273" spans="1:13" ht="35.25" customHeight="1" hidden="1">
      <c r="A273" s="221"/>
      <c r="B273" s="499" t="s">
        <v>570</v>
      </c>
      <c r="C273" s="500"/>
      <c r="D273" s="501"/>
      <c r="E273" s="246"/>
      <c r="F273" s="205" t="s">
        <v>257</v>
      </c>
      <c r="G273" s="205" t="s">
        <v>261</v>
      </c>
      <c r="H273" s="205" t="s">
        <v>571</v>
      </c>
      <c r="I273" s="205"/>
      <c r="J273" s="243">
        <f>J274</f>
        <v>0</v>
      </c>
      <c r="K273" s="181"/>
      <c r="L273" s="240"/>
      <c r="M273" s="240"/>
    </row>
    <row r="274" spans="1:13" ht="21.75" customHeight="1" hidden="1">
      <c r="A274" s="221"/>
      <c r="B274" s="499" t="s">
        <v>501</v>
      </c>
      <c r="C274" s="500"/>
      <c r="D274" s="501"/>
      <c r="E274" s="246"/>
      <c r="F274" s="205" t="s">
        <v>257</v>
      </c>
      <c r="G274" s="205" t="s">
        <v>261</v>
      </c>
      <c r="H274" s="205" t="s">
        <v>571</v>
      </c>
      <c r="I274" s="205" t="s">
        <v>502</v>
      </c>
      <c r="J274" s="243">
        <v>0</v>
      </c>
      <c r="K274" s="181"/>
      <c r="L274" s="240"/>
      <c r="M274" s="240"/>
    </row>
    <row r="275" spans="1:13" ht="35.25" customHeight="1" hidden="1">
      <c r="A275" s="221"/>
      <c r="B275" s="499" t="s">
        <v>572</v>
      </c>
      <c r="C275" s="500"/>
      <c r="D275" s="501"/>
      <c r="E275" s="196"/>
      <c r="F275" s="205" t="s">
        <v>257</v>
      </c>
      <c r="G275" s="205" t="s">
        <v>261</v>
      </c>
      <c r="H275" s="205" t="s">
        <v>573</v>
      </c>
      <c r="I275" s="198"/>
      <c r="J275" s="242">
        <f>J276</f>
        <v>0</v>
      </c>
      <c r="K275" s="181"/>
      <c r="L275" s="240"/>
      <c r="M275" s="240"/>
    </row>
    <row r="276" spans="1:13" ht="22.5" customHeight="1" hidden="1">
      <c r="A276" s="221"/>
      <c r="B276" s="499" t="s">
        <v>574</v>
      </c>
      <c r="C276" s="500"/>
      <c r="D276" s="501"/>
      <c r="E276" s="203"/>
      <c r="F276" s="205" t="s">
        <v>257</v>
      </c>
      <c r="G276" s="205" t="s">
        <v>261</v>
      </c>
      <c r="H276" s="205" t="s">
        <v>573</v>
      </c>
      <c r="I276" s="205"/>
      <c r="J276" s="243">
        <f>J277</f>
        <v>0</v>
      </c>
      <c r="K276" s="181"/>
      <c r="L276" s="240"/>
      <c r="M276" s="240"/>
    </row>
    <row r="277" spans="1:13" ht="17.25" customHeight="1" hidden="1">
      <c r="A277" s="221"/>
      <c r="B277" s="499" t="s">
        <v>501</v>
      </c>
      <c r="C277" s="500"/>
      <c r="D277" s="501"/>
      <c r="E277" s="203"/>
      <c r="F277" s="205" t="s">
        <v>257</v>
      </c>
      <c r="G277" s="205" t="s">
        <v>261</v>
      </c>
      <c r="H277" s="205" t="s">
        <v>573</v>
      </c>
      <c r="I277" s="205" t="s">
        <v>502</v>
      </c>
      <c r="J277" s="243">
        <v>0</v>
      </c>
      <c r="K277" s="181"/>
      <c r="L277" s="240"/>
      <c r="M277" s="240"/>
    </row>
    <row r="278" spans="1:13" ht="0.75" customHeight="1" hidden="1">
      <c r="A278" s="221"/>
      <c r="B278" s="499" t="s">
        <v>575</v>
      </c>
      <c r="C278" s="500"/>
      <c r="D278" s="501"/>
      <c r="E278" s="203"/>
      <c r="F278" s="205" t="s">
        <v>257</v>
      </c>
      <c r="G278" s="205" t="s">
        <v>261</v>
      </c>
      <c r="H278" s="205" t="s">
        <v>576</v>
      </c>
      <c r="I278" s="205"/>
      <c r="J278" s="243">
        <f>J279</f>
        <v>0</v>
      </c>
      <c r="K278" s="181"/>
      <c r="L278" s="240"/>
      <c r="M278" s="240"/>
    </row>
    <row r="279" spans="1:13" ht="33.75" customHeight="1" hidden="1">
      <c r="A279" s="221"/>
      <c r="B279" s="499" t="s">
        <v>501</v>
      </c>
      <c r="C279" s="500"/>
      <c r="D279" s="501"/>
      <c r="E279" s="203"/>
      <c r="F279" s="205" t="s">
        <v>257</v>
      </c>
      <c r="G279" s="205" t="s">
        <v>261</v>
      </c>
      <c r="H279" s="205" t="s">
        <v>576</v>
      </c>
      <c r="I279" s="205" t="s">
        <v>502</v>
      </c>
      <c r="J279" s="243">
        <v>0</v>
      </c>
      <c r="K279" s="181"/>
      <c r="L279" s="240"/>
      <c r="M279" s="240"/>
    </row>
    <row r="280" spans="1:13" ht="33.75" customHeight="1" hidden="1">
      <c r="A280" s="221"/>
      <c r="B280" s="499" t="s">
        <v>577</v>
      </c>
      <c r="C280" s="500"/>
      <c r="D280" s="501"/>
      <c r="E280" s="203"/>
      <c r="F280" s="205" t="s">
        <v>257</v>
      </c>
      <c r="G280" s="205" t="s">
        <v>261</v>
      </c>
      <c r="H280" s="205" t="s">
        <v>578</v>
      </c>
      <c r="I280" s="205"/>
      <c r="J280" s="243">
        <f>J281</f>
        <v>0</v>
      </c>
      <c r="K280" s="181"/>
      <c r="L280" s="240"/>
      <c r="M280" s="240"/>
    </row>
    <row r="281" spans="1:13" ht="33.75" customHeight="1" hidden="1">
      <c r="A281" s="221"/>
      <c r="B281" s="499" t="s">
        <v>501</v>
      </c>
      <c r="C281" s="500"/>
      <c r="D281" s="501"/>
      <c r="E281" s="203"/>
      <c r="F281" s="205" t="s">
        <v>257</v>
      </c>
      <c r="G281" s="205" t="s">
        <v>261</v>
      </c>
      <c r="H281" s="205" t="s">
        <v>578</v>
      </c>
      <c r="I281" s="205" t="s">
        <v>502</v>
      </c>
      <c r="J281" s="243">
        <v>0</v>
      </c>
      <c r="K281" s="181"/>
      <c r="L281" s="240"/>
      <c r="M281" s="240"/>
    </row>
    <row r="282" spans="1:13" ht="25.5" customHeight="1" hidden="1">
      <c r="A282" s="221"/>
      <c r="B282" s="499" t="s">
        <v>562</v>
      </c>
      <c r="C282" s="500"/>
      <c r="D282" s="501"/>
      <c r="E282" s="203"/>
      <c r="F282" s="205" t="s">
        <v>257</v>
      </c>
      <c r="G282" s="205" t="s">
        <v>261</v>
      </c>
      <c r="H282" s="205" t="s">
        <v>563</v>
      </c>
      <c r="I282" s="205"/>
      <c r="J282" s="243">
        <f>J285+J283</f>
        <v>0</v>
      </c>
      <c r="K282" s="181"/>
      <c r="L282" s="240"/>
      <c r="M282" s="240"/>
    </row>
    <row r="283" spans="1:13" ht="27" customHeight="1" hidden="1">
      <c r="A283" s="221"/>
      <c r="B283" s="499" t="s">
        <v>579</v>
      </c>
      <c r="C283" s="500"/>
      <c r="D283" s="501"/>
      <c r="E283" s="203"/>
      <c r="F283" s="205" t="s">
        <v>257</v>
      </c>
      <c r="G283" s="205" t="s">
        <v>261</v>
      </c>
      <c r="H283" s="205" t="s">
        <v>580</v>
      </c>
      <c r="I283" s="205"/>
      <c r="J283" s="243">
        <f>J284</f>
        <v>0</v>
      </c>
      <c r="K283" s="181"/>
      <c r="L283" s="240"/>
      <c r="M283" s="240"/>
    </row>
    <row r="284" spans="1:13" ht="34.5" customHeight="1" hidden="1">
      <c r="A284" s="221"/>
      <c r="B284" s="499" t="s">
        <v>581</v>
      </c>
      <c r="C284" s="500"/>
      <c r="D284" s="501"/>
      <c r="E284" s="203"/>
      <c r="F284" s="205" t="s">
        <v>257</v>
      </c>
      <c r="G284" s="205" t="s">
        <v>261</v>
      </c>
      <c r="H284" s="205" t="s">
        <v>580</v>
      </c>
      <c r="I284" s="205" t="s">
        <v>582</v>
      </c>
      <c r="J284" s="243">
        <v>0</v>
      </c>
      <c r="K284" s="181"/>
      <c r="L284" s="240"/>
      <c r="M284" s="240"/>
    </row>
    <row r="285" spans="1:13" ht="27" customHeight="1" hidden="1">
      <c r="A285" s="221"/>
      <c r="B285" s="499" t="s">
        <v>583</v>
      </c>
      <c r="C285" s="500"/>
      <c r="D285" s="501"/>
      <c r="E285" s="203"/>
      <c r="F285" s="205" t="s">
        <v>257</v>
      </c>
      <c r="G285" s="205" t="s">
        <v>261</v>
      </c>
      <c r="H285" s="205" t="s">
        <v>567</v>
      </c>
      <c r="I285" s="205"/>
      <c r="J285" s="243">
        <f>J286</f>
        <v>0</v>
      </c>
      <c r="K285" s="181"/>
      <c r="L285" s="240"/>
      <c r="M285" s="240"/>
    </row>
    <row r="286" spans="1:13" ht="44.25" customHeight="1" hidden="1">
      <c r="A286" s="221"/>
      <c r="B286" s="499" t="s">
        <v>581</v>
      </c>
      <c r="C286" s="500"/>
      <c r="D286" s="501"/>
      <c r="E286" s="203"/>
      <c r="F286" s="205" t="s">
        <v>257</v>
      </c>
      <c r="G286" s="205" t="s">
        <v>261</v>
      </c>
      <c r="H286" s="205" t="s">
        <v>567</v>
      </c>
      <c r="I286" s="205" t="s">
        <v>582</v>
      </c>
      <c r="J286" s="243">
        <v>0</v>
      </c>
      <c r="K286" s="181"/>
      <c r="L286" s="240"/>
      <c r="M286" s="240"/>
    </row>
    <row r="287" spans="1:13" ht="21" customHeight="1">
      <c r="A287" s="221"/>
      <c r="B287" s="514" t="s">
        <v>584</v>
      </c>
      <c r="C287" s="515"/>
      <c r="D287" s="516"/>
      <c r="E287" s="203"/>
      <c r="F287" s="198" t="s">
        <v>265</v>
      </c>
      <c r="G287" s="198"/>
      <c r="H287" s="205"/>
      <c r="I287" s="205"/>
      <c r="J287" s="247">
        <f>J288</f>
        <v>100</v>
      </c>
      <c r="K287" s="181"/>
      <c r="L287" s="240"/>
      <c r="M287" s="240"/>
    </row>
    <row r="288" spans="1:13" ht="24.75" customHeight="1">
      <c r="A288" s="221"/>
      <c r="B288" s="508" t="s">
        <v>585</v>
      </c>
      <c r="C288" s="509"/>
      <c r="D288" s="510"/>
      <c r="E288" s="196"/>
      <c r="F288" s="198" t="s">
        <v>265</v>
      </c>
      <c r="G288" s="198" t="s">
        <v>253</v>
      </c>
      <c r="H288" s="205"/>
      <c r="I288" s="205"/>
      <c r="J288" s="247">
        <v>100</v>
      </c>
      <c r="K288" s="181"/>
      <c r="L288" s="240"/>
      <c r="M288" s="240"/>
    </row>
    <row r="289" spans="1:13" ht="0.75" customHeight="1" hidden="1">
      <c r="A289" s="221"/>
      <c r="B289" s="511" t="s">
        <v>490</v>
      </c>
      <c r="C289" s="512"/>
      <c r="D289" s="513"/>
      <c r="E289" s="203"/>
      <c r="F289" s="198" t="s">
        <v>265</v>
      </c>
      <c r="G289" s="198" t="s">
        <v>253</v>
      </c>
      <c r="H289" s="205"/>
      <c r="I289" s="205"/>
      <c r="J289" s="248">
        <f>J290+J293+J301</f>
        <v>35482</v>
      </c>
      <c r="K289" s="181"/>
      <c r="L289" s="240"/>
      <c r="M289" s="240"/>
    </row>
    <row r="290" spans="1:10" ht="26.25" customHeight="1" hidden="1">
      <c r="A290" s="221"/>
      <c r="B290" s="491" t="s">
        <v>586</v>
      </c>
      <c r="C290" s="492"/>
      <c r="D290" s="493"/>
      <c r="E290" s="249"/>
      <c r="F290" s="205" t="s">
        <v>265</v>
      </c>
      <c r="G290" s="205" t="s">
        <v>253</v>
      </c>
      <c r="H290" s="205" t="s">
        <v>587</v>
      </c>
      <c r="I290" s="205"/>
      <c r="J290" s="250">
        <f>J292</f>
        <v>26948</v>
      </c>
    </row>
    <row r="291" spans="1:10" ht="0.75" customHeight="1" hidden="1">
      <c r="A291" s="221"/>
      <c r="B291" s="499" t="s">
        <v>588</v>
      </c>
      <c r="C291" s="500"/>
      <c r="D291" s="501"/>
      <c r="E291" s="249"/>
      <c r="F291" s="205" t="s">
        <v>265</v>
      </c>
      <c r="G291" s="205" t="s">
        <v>253</v>
      </c>
      <c r="H291" s="205" t="s">
        <v>589</v>
      </c>
      <c r="I291" s="205"/>
      <c r="J291" s="250">
        <f>J292</f>
        <v>26948</v>
      </c>
    </row>
    <row r="292" spans="1:10" ht="54.75" customHeight="1" hidden="1">
      <c r="A292" s="221"/>
      <c r="B292" s="496" t="s">
        <v>505</v>
      </c>
      <c r="C292" s="502"/>
      <c r="D292" s="503"/>
      <c r="E292" s="249"/>
      <c r="F292" s="205" t="s">
        <v>265</v>
      </c>
      <c r="G292" s="205" t="s">
        <v>253</v>
      </c>
      <c r="H292" s="205" t="s">
        <v>589</v>
      </c>
      <c r="I292" s="205" t="s">
        <v>506</v>
      </c>
      <c r="J292" s="250">
        <v>26948</v>
      </c>
    </row>
    <row r="293" spans="1:10" ht="30" customHeight="1" hidden="1">
      <c r="A293" s="221"/>
      <c r="B293" s="491" t="s">
        <v>590</v>
      </c>
      <c r="C293" s="492"/>
      <c r="D293" s="493"/>
      <c r="E293" s="203"/>
      <c r="F293" s="205" t="s">
        <v>265</v>
      </c>
      <c r="G293" s="205" t="s">
        <v>253</v>
      </c>
      <c r="H293" s="205" t="s">
        <v>591</v>
      </c>
      <c r="I293" s="205"/>
      <c r="J293" s="250">
        <f>J294</f>
        <v>763</v>
      </c>
    </row>
    <row r="294" spans="1:10" ht="28.5" customHeight="1" hidden="1">
      <c r="A294" s="221"/>
      <c r="B294" s="499" t="s">
        <v>592</v>
      </c>
      <c r="C294" s="500"/>
      <c r="D294" s="501"/>
      <c r="E294" s="203"/>
      <c r="F294" s="205" t="s">
        <v>265</v>
      </c>
      <c r="G294" s="205" t="s">
        <v>253</v>
      </c>
      <c r="H294" s="205" t="s">
        <v>593</v>
      </c>
      <c r="I294" s="205"/>
      <c r="J294" s="250">
        <f>J295+J296+J297+J298</f>
        <v>763</v>
      </c>
    </row>
    <row r="295" spans="1:10" ht="30.75" customHeight="1" hidden="1">
      <c r="A295" s="221"/>
      <c r="B295" s="499" t="s">
        <v>594</v>
      </c>
      <c r="C295" s="500"/>
      <c r="D295" s="501"/>
      <c r="E295" s="203"/>
      <c r="F295" s="205" t="s">
        <v>265</v>
      </c>
      <c r="G295" s="205" t="s">
        <v>253</v>
      </c>
      <c r="H295" s="205" t="s">
        <v>593</v>
      </c>
      <c r="I295" s="205" t="s">
        <v>473</v>
      </c>
      <c r="J295" s="250">
        <v>739</v>
      </c>
    </row>
    <row r="296" spans="1:10" ht="0.75" customHeight="1" hidden="1">
      <c r="A296" s="221"/>
      <c r="B296" s="499" t="s">
        <v>377</v>
      </c>
      <c r="C296" s="500"/>
      <c r="D296" s="501"/>
      <c r="E296" s="203"/>
      <c r="F296" s="205" t="s">
        <v>265</v>
      </c>
      <c r="G296" s="205" t="s">
        <v>253</v>
      </c>
      <c r="H296" s="205" t="s">
        <v>593</v>
      </c>
      <c r="I296" s="205" t="s">
        <v>378</v>
      </c>
      <c r="J296" s="250">
        <v>2</v>
      </c>
    </row>
    <row r="297" spans="1:10" ht="31.5" customHeight="1" hidden="1">
      <c r="A297" s="221"/>
      <c r="B297" s="499" t="s">
        <v>379</v>
      </c>
      <c r="C297" s="500"/>
      <c r="D297" s="501"/>
      <c r="E297" s="203"/>
      <c r="F297" s="205" t="s">
        <v>265</v>
      </c>
      <c r="G297" s="205" t="s">
        <v>253</v>
      </c>
      <c r="H297" s="205" t="s">
        <v>593</v>
      </c>
      <c r="I297" s="205" t="s">
        <v>36</v>
      </c>
      <c r="J297" s="250">
        <v>13</v>
      </c>
    </row>
    <row r="298" spans="1:10" ht="32.25" customHeight="1" hidden="1">
      <c r="A298" s="221"/>
      <c r="B298" s="499" t="s">
        <v>381</v>
      </c>
      <c r="C298" s="500"/>
      <c r="D298" s="501"/>
      <c r="E298" s="203"/>
      <c r="F298" s="205" t="s">
        <v>265</v>
      </c>
      <c r="G298" s="205" t="s">
        <v>253</v>
      </c>
      <c r="H298" s="205" t="s">
        <v>593</v>
      </c>
      <c r="I298" s="205" t="s">
        <v>382</v>
      </c>
      <c r="J298" s="250">
        <f>J299+J300</f>
        <v>9</v>
      </c>
    </row>
    <row r="299" spans="1:10" ht="0.75" customHeight="1" hidden="1">
      <c r="A299" s="221"/>
      <c r="B299" s="499" t="s">
        <v>380</v>
      </c>
      <c r="C299" s="500"/>
      <c r="D299" s="501"/>
      <c r="E299" s="203"/>
      <c r="F299" s="205" t="s">
        <v>265</v>
      </c>
      <c r="G299" s="205" t="s">
        <v>253</v>
      </c>
      <c r="H299" s="205" t="s">
        <v>593</v>
      </c>
      <c r="I299" s="205" t="s">
        <v>44</v>
      </c>
      <c r="J299" s="250">
        <v>6</v>
      </c>
    </row>
    <row r="300" spans="1:10" ht="24.75" customHeight="1" hidden="1">
      <c r="A300" s="221"/>
      <c r="B300" s="499" t="s">
        <v>383</v>
      </c>
      <c r="C300" s="500"/>
      <c r="D300" s="501"/>
      <c r="E300" s="203"/>
      <c r="F300" s="205" t="s">
        <v>265</v>
      </c>
      <c r="G300" s="205" t="s">
        <v>253</v>
      </c>
      <c r="H300" s="205" t="s">
        <v>593</v>
      </c>
      <c r="I300" s="205" t="s">
        <v>46</v>
      </c>
      <c r="J300" s="250">
        <v>3</v>
      </c>
    </row>
    <row r="301" spans="1:10" ht="32.25" customHeight="1" hidden="1">
      <c r="A301" s="221"/>
      <c r="B301" s="491" t="s">
        <v>595</v>
      </c>
      <c r="C301" s="492"/>
      <c r="D301" s="493"/>
      <c r="E301" s="203"/>
      <c r="F301" s="198" t="s">
        <v>265</v>
      </c>
      <c r="G301" s="198" t="s">
        <v>253</v>
      </c>
      <c r="H301" s="198" t="s">
        <v>596</v>
      </c>
      <c r="I301" s="198"/>
      <c r="J301" s="222">
        <f>J303+J304+J305+J306</f>
        <v>7771</v>
      </c>
    </row>
    <row r="302" spans="1:10" ht="30" customHeight="1" hidden="1">
      <c r="A302" s="221"/>
      <c r="B302" s="499" t="s">
        <v>597</v>
      </c>
      <c r="C302" s="500"/>
      <c r="D302" s="501"/>
      <c r="E302" s="203"/>
      <c r="F302" s="205" t="s">
        <v>265</v>
      </c>
      <c r="G302" s="205" t="s">
        <v>253</v>
      </c>
      <c r="H302" s="205" t="s">
        <v>598</v>
      </c>
      <c r="I302" s="205"/>
      <c r="J302" s="250">
        <v>1504.5</v>
      </c>
    </row>
    <row r="303" spans="1:10" ht="24" customHeight="1" hidden="1">
      <c r="A303" s="221"/>
      <c r="B303" s="499" t="s">
        <v>472</v>
      </c>
      <c r="C303" s="500"/>
      <c r="D303" s="501"/>
      <c r="E303" s="203"/>
      <c r="F303" s="205" t="s">
        <v>265</v>
      </c>
      <c r="G303" s="205" t="s">
        <v>253</v>
      </c>
      <c r="H303" s="205" t="s">
        <v>598</v>
      </c>
      <c r="I303" s="205" t="s">
        <v>473</v>
      </c>
      <c r="J303" s="250">
        <v>7324</v>
      </c>
    </row>
    <row r="304" spans="1:10" ht="31.5" customHeight="1" hidden="1">
      <c r="A304" s="221"/>
      <c r="B304" s="499" t="s">
        <v>377</v>
      </c>
      <c r="C304" s="500"/>
      <c r="D304" s="501"/>
      <c r="E304" s="203"/>
      <c r="F304" s="205" t="s">
        <v>265</v>
      </c>
      <c r="G304" s="205" t="s">
        <v>253</v>
      </c>
      <c r="H304" s="205" t="s">
        <v>598</v>
      </c>
      <c r="I304" s="205" t="s">
        <v>378</v>
      </c>
      <c r="J304" s="250">
        <v>64</v>
      </c>
    </row>
    <row r="305" spans="1:10" ht="27" customHeight="1" hidden="1">
      <c r="A305" s="221"/>
      <c r="B305" s="499" t="s">
        <v>379</v>
      </c>
      <c r="C305" s="500"/>
      <c r="D305" s="501"/>
      <c r="E305" s="203"/>
      <c r="F305" s="205" t="s">
        <v>265</v>
      </c>
      <c r="G305" s="205" t="s">
        <v>253</v>
      </c>
      <c r="H305" s="205" t="s">
        <v>598</v>
      </c>
      <c r="I305" s="205" t="s">
        <v>36</v>
      </c>
      <c r="J305" s="250">
        <v>357</v>
      </c>
    </row>
    <row r="306" spans="1:10" ht="12.75" hidden="1">
      <c r="A306" s="221"/>
      <c r="B306" s="499" t="s">
        <v>381</v>
      </c>
      <c r="C306" s="500"/>
      <c r="D306" s="501"/>
      <c r="E306" s="203"/>
      <c r="F306" s="205" t="s">
        <v>265</v>
      </c>
      <c r="G306" s="205" t="s">
        <v>253</v>
      </c>
      <c r="H306" s="205" t="s">
        <v>598</v>
      </c>
      <c r="I306" s="205" t="s">
        <v>382</v>
      </c>
      <c r="J306" s="250">
        <f>J307+J308</f>
        <v>26</v>
      </c>
    </row>
    <row r="307" spans="1:10" ht="31.5" customHeight="1" hidden="1">
      <c r="A307" s="221"/>
      <c r="B307" s="499" t="s">
        <v>380</v>
      </c>
      <c r="C307" s="500"/>
      <c r="D307" s="501"/>
      <c r="E307" s="203"/>
      <c r="F307" s="205" t="s">
        <v>265</v>
      </c>
      <c r="G307" s="205" t="s">
        <v>253</v>
      </c>
      <c r="H307" s="205" t="s">
        <v>598</v>
      </c>
      <c r="I307" s="205" t="s">
        <v>44</v>
      </c>
      <c r="J307" s="250">
        <v>16</v>
      </c>
    </row>
    <row r="308" spans="1:10" ht="12.75" hidden="1">
      <c r="A308" s="221"/>
      <c r="B308" s="499" t="s">
        <v>383</v>
      </c>
      <c r="C308" s="500"/>
      <c r="D308" s="501"/>
      <c r="E308" s="203"/>
      <c r="F308" s="205" t="s">
        <v>265</v>
      </c>
      <c r="G308" s="205" t="s">
        <v>253</v>
      </c>
      <c r="H308" s="205" t="s">
        <v>598</v>
      </c>
      <c r="I308" s="205" t="s">
        <v>46</v>
      </c>
      <c r="J308" s="250">
        <v>10</v>
      </c>
    </row>
    <row r="309" spans="1:10" ht="12.75" hidden="1">
      <c r="A309" s="221"/>
      <c r="B309" s="511" t="s">
        <v>490</v>
      </c>
      <c r="C309" s="512"/>
      <c r="D309" s="513"/>
      <c r="E309" s="203"/>
      <c r="F309" s="198" t="s">
        <v>265</v>
      </c>
      <c r="G309" s="198" t="s">
        <v>254</v>
      </c>
      <c r="H309" s="198" t="s">
        <v>491</v>
      </c>
      <c r="I309" s="198"/>
      <c r="J309" s="222">
        <f>J310</f>
        <v>297.6</v>
      </c>
    </row>
    <row r="310" spans="1:10" ht="33.75" customHeight="1" hidden="1">
      <c r="A310" s="221"/>
      <c r="B310" s="491" t="s">
        <v>599</v>
      </c>
      <c r="C310" s="492"/>
      <c r="D310" s="493"/>
      <c r="E310" s="196"/>
      <c r="F310" s="198" t="s">
        <v>265</v>
      </c>
      <c r="G310" s="198" t="s">
        <v>254</v>
      </c>
      <c r="H310" s="198" t="s">
        <v>600</v>
      </c>
      <c r="I310" s="198"/>
      <c r="J310" s="222">
        <f>J311</f>
        <v>297.6</v>
      </c>
    </row>
    <row r="311" spans="1:10" ht="34.5" customHeight="1" hidden="1">
      <c r="A311" s="221"/>
      <c r="B311" s="499" t="s">
        <v>601</v>
      </c>
      <c r="C311" s="500"/>
      <c r="D311" s="501"/>
      <c r="E311" s="203"/>
      <c r="F311" s="205" t="s">
        <v>265</v>
      </c>
      <c r="G311" s="205" t="s">
        <v>254</v>
      </c>
      <c r="H311" s="205" t="s">
        <v>602</v>
      </c>
      <c r="I311" s="205"/>
      <c r="J311" s="250">
        <f>J312</f>
        <v>297.6</v>
      </c>
    </row>
    <row r="312" spans="1:10" ht="49.5" customHeight="1" hidden="1">
      <c r="A312" s="221"/>
      <c r="B312" s="496" t="s">
        <v>505</v>
      </c>
      <c r="C312" s="502"/>
      <c r="D312" s="503"/>
      <c r="E312" s="203"/>
      <c r="F312" s="205" t="s">
        <v>265</v>
      </c>
      <c r="G312" s="205" t="s">
        <v>254</v>
      </c>
      <c r="H312" s="205" t="s">
        <v>602</v>
      </c>
      <c r="I312" s="205" t="s">
        <v>506</v>
      </c>
      <c r="J312" s="250">
        <v>297.6</v>
      </c>
    </row>
    <row r="313" spans="1:10" ht="36" customHeight="1" hidden="1">
      <c r="A313" s="221"/>
      <c r="B313" s="511" t="s">
        <v>490</v>
      </c>
      <c r="C313" s="512"/>
      <c r="D313" s="513"/>
      <c r="E313" s="203"/>
      <c r="F313" s="198" t="s">
        <v>265</v>
      </c>
      <c r="G313" s="198" t="s">
        <v>256</v>
      </c>
      <c r="H313" s="198" t="s">
        <v>491</v>
      </c>
      <c r="I313" s="198"/>
      <c r="J313" s="222">
        <f>J314</f>
        <v>2565</v>
      </c>
    </row>
    <row r="314" spans="1:10" ht="61.5" customHeight="1" hidden="1">
      <c r="A314" s="221"/>
      <c r="B314" s="491" t="s">
        <v>603</v>
      </c>
      <c r="C314" s="492"/>
      <c r="D314" s="493"/>
      <c r="E314" s="196"/>
      <c r="F314" s="198" t="s">
        <v>265</v>
      </c>
      <c r="G314" s="198" t="s">
        <v>256</v>
      </c>
      <c r="H314" s="198" t="s">
        <v>604</v>
      </c>
      <c r="I314" s="198"/>
      <c r="J314" s="222">
        <f>J315+J322+J324</f>
        <v>2565</v>
      </c>
    </row>
    <row r="315" spans="1:10" ht="27.75" customHeight="1" hidden="1">
      <c r="A315" s="221"/>
      <c r="B315" s="499" t="s">
        <v>375</v>
      </c>
      <c r="C315" s="500"/>
      <c r="D315" s="501"/>
      <c r="E315" s="196"/>
      <c r="F315" s="205" t="s">
        <v>265</v>
      </c>
      <c r="G315" s="205" t="s">
        <v>256</v>
      </c>
      <c r="H315" s="205" t="s">
        <v>605</v>
      </c>
      <c r="I315" s="205"/>
      <c r="J315" s="250">
        <f>J316+J317+J318+J319</f>
        <v>722</v>
      </c>
    </row>
    <row r="316" spans="1:10" ht="34.5" customHeight="1" hidden="1">
      <c r="A316" s="221"/>
      <c r="B316" s="499" t="s">
        <v>372</v>
      </c>
      <c r="C316" s="500"/>
      <c r="D316" s="501"/>
      <c r="E316" s="196"/>
      <c r="F316" s="205" t="s">
        <v>265</v>
      </c>
      <c r="G316" s="205" t="s">
        <v>256</v>
      </c>
      <c r="H316" s="205" t="s">
        <v>605</v>
      </c>
      <c r="I316" s="205" t="s">
        <v>26</v>
      </c>
      <c r="J316" s="250">
        <v>672</v>
      </c>
    </row>
    <row r="317" spans="1:10" ht="33" customHeight="1" hidden="1">
      <c r="A317" s="221"/>
      <c r="B317" s="499" t="s">
        <v>377</v>
      </c>
      <c r="C317" s="500"/>
      <c r="D317" s="501"/>
      <c r="E317" s="196"/>
      <c r="F317" s="205" t="s">
        <v>265</v>
      </c>
      <c r="G317" s="205" t="s">
        <v>256</v>
      </c>
      <c r="H317" s="205" t="s">
        <v>605</v>
      </c>
      <c r="I317" s="205" t="s">
        <v>378</v>
      </c>
      <c r="J317" s="250">
        <v>43</v>
      </c>
    </row>
    <row r="318" spans="1:10" ht="37.5" customHeight="1" hidden="1">
      <c r="A318" s="221"/>
      <c r="B318" s="499" t="s">
        <v>379</v>
      </c>
      <c r="C318" s="500"/>
      <c r="D318" s="501"/>
      <c r="E318" s="196"/>
      <c r="F318" s="205" t="s">
        <v>265</v>
      </c>
      <c r="G318" s="205" t="s">
        <v>256</v>
      </c>
      <c r="H318" s="205" t="s">
        <v>605</v>
      </c>
      <c r="I318" s="205" t="s">
        <v>36</v>
      </c>
      <c r="J318" s="250">
        <v>5.2</v>
      </c>
    </row>
    <row r="319" spans="1:10" ht="18.75" customHeight="1" hidden="1">
      <c r="A319" s="221"/>
      <c r="B319" s="499" t="s">
        <v>381</v>
      </c>
      <c r="C319" s="500"/>
      <c r="D319" s="501"/>
      <c r="E319" s="196"/>
      <c r="F319" s="205" t="s">
        <v>265</v>
      </c>
      <c r="G319" s="205" t="s">
        <v>256</v>
      </c>
      <c r="H319" s="205" t="s">
        <v>605</v>
      </c>
      <c r="I319" s="205" t="s">
        <v>382</v>
      </c>
      <c r="J319" s="250">
        <f>J320+J321</f>
        <v>1.8</v>
      </c>
    </row>
    <row r="320" spans="1:10" ht="0.75" customHeight="1" hidden="1">
      <c r="A320" s="221"/>
      <c r="B320" s="499" t="s">
        <v>380</v>
      </c>
      <c r="C320" s="500"/>
      <c r="D320" s="501"/>
      <c r="E320" s="203"/>
      <c r="F320" s="205" t="s">
        <v>265</v>
      </c>
      <c r="G320" s="205" t="s">
        <v>256</v>
      </c>
      <c r="H320" s="205" t="s">
        <v>605</v>
      </c>
      <c r="I320" s="205" t="s">
        <v>44</v>
      </c>
      <c r="J320" s="250">
        <v>0.8</v>
      </c>
    </row>
    <row r="321" spans="1:10" ht="18" customHeight="1" hidden="1">
      <c r="A321" s="221"/>
      <c r="B321" s="499" t="s">
        <v>383</v>
      </c>
      <c r="C321" s="500"/>
      <c r="D321" s="501"/>
      <c r="E321" s="196"/>
      <c r="F321" s="205" t="s">
        <v>265</v>
      </c>
      <c r="G321" s="205" t="s">
        <v>256</v>
      </c>
      <c r="H321" s="205" t="s">
        <v>605</v>
      </c>
      <c r="I321" s="205" t="s">
        <v>46</v>
      </c>
      <c r="J321" s="250">
        <v>1</v>
      </c>
    </row>
    <row r="322" spans="1:10" ht="24.75" customHeight="1" hidden="1">
      <c r="A322" s="221"/>
      <c r="B322" s="499" t="s">
        <v>557</v>
      </c>
      <c r="C322" s="500"/>
      <c r="D322" s="501"/>
      <c r="E322" s="196"/>
      <c r="F322" s="205" t="s">
        <v>265</v>
      </c>
      <c r="G322" s="205" t="s">
        <v>256</v>
      </c>
      <c r="H322" s="205" t="s">
        <v>606</v>
      </c>
      <c r="I322" s="205"/>
      <c r="J322" s="250">
        <f>J323</f>
        <v>120</v>
      </c>
    </row>
    <row r="323" spans="1:10" ht="27" customHeight="1" hidden="1">
      <c r="A323" s="221"/>
      <c r="B323" s="499" t="s">
        <v>557</v>
      </c>
      <c r="C323" s="500"/>
      <c r="D323" s="501"/>
      <c r="E323" s="196"/>
      <c r="F323" s="205" t="s">
        <v>265</v>
      </c>
      <c r="G323" s="205" t="s">
        <v>256</v>
      </c>
      <c r="H323" s="205" t="s">
        <v>606</v>
      </c>
      <c r="I323" s="205" t="s">
        <v>36</v>
      </c>
      <c r="J323" s="250">
        <v>120</v>
      </c>
    </row>
    <row r="324" spans="1:10" ht="27" customHeight="1" hidden="1">
      <c r="A324" s="221"/>
      <c r="B324" s="499" t="s">
        <v>607</v>
      </c>
      <c r="C324" s="500"/>
      <c r="D324" s="501"/>
      <c r="E324" s="203"/>
      <c r="F324" s="205" t="s">
        <v>265</v>
      </c>
      <c r="G324" s="205" t="s">
        <v>256</v>
      </c>
      <c r="H324" s="205" t="s">
        <v>608</v>
      </c>
      <c r="I324" s="205"/>
      <c r="J324" s="250">
        <f>J325+J326+J327+J328+J329</f>
        <v>1723</v>
      </c>
    </row>
    <row r="325" spans="1:10" ht="0.75" customHeight="1" hidden="1">
      <c r="A325" s="221"/>
      <c r="B325" s="499" t="s">
        <v>472</v>
      </c>
      <c r="C325" s="500"/>
      <c r="D325" s="501"/>
      <c r="E325" s="203"/>
      <c r="F325" s="205" t="s">
        <v>265</v>
      </c>
      <c r="G325" s="205" t="s">
        <v>256</v>
      </c>
      <c r="H325" s="205" t="s">
        <v>608</v>
      </c>
      <c r="I325" s="205" t="s">
        <v>473</v>
      </c>
      <c r="J325" s="250">
        <v>1333</v>
      </c>
    </row>
    <row r="326" spans="1:10" ht="27" customHeight="1" hidden="1">
      <c r="A326" s="221"/>
      <c r="B326" s="499" t="s">
        <v>377</v>
      </c>
      <c r="C326" s="500"/>
      <c r="D326" s="501"/>
      <c r="E326" s="203"/>
      <c r="F326" s="205" t="s">
        <v>265</v>
      </c>
      <c r="G326" s="205" t="s">
        <v>256</v>
      </c>
      <c r="H326" s="205" t="s">
        <v>608</v>
      </c>
      <c r="I326" s="205" t="s">
        <v>378</v>
      </c>
      <c r="J326" s="250">
        <v>309</v>
      </c>
    </row>
    <row r="327" spans="1:10" ht="27" customHeight="1" hidden="1">
      <c r="A327" s="221"/>
      <c r="B327" s="499" t="s">
        <v>379</v>
      </c>
      <c r="C327" s="500"/>
      <c r="D327" s="501"/>
      <c r="E327" s="203"/>
      <c r="F327" s="205" t="s">
        <v>265</v>
      </c>
      <c r="G327" s="205" t="s">
        <v>256</v>
      </c>
      <c r="H327" s="205" t="s">
        <v>608</v>
      </c>
      <c r="I327" s="205" t="s">
        <v>36</v>
      </c>
      <c r="J327" s="250">
        <v>78.8</v>
      </c>
    </row>
    <row r="328" spans="1:10" ht="27" customHeight="1" hidden="1">
      <c r="A328" s="221"/>
      <c r="B328" s="499" t="s">
        <v>380</v>
      </c>
      <c r="C328" s="500"/>
      <c r="D328" s="501"/>
      <c r="E328" s="203"/>
      <c r="F328" s="205" t="s">
        <v>265</v>
      </c>
      <c r="G328" s="205" t="s">
        <v>256</v>
      </c>
      <c r="H328" s="205" t="s">
        <v>608</v>
      </c>
      <c r="I328" s="205" t="s">
        <v>44</v>
      </c>
      <c r="J328" s="250">
        <v>0.2</v>
      </c>
    </row>
    <row r="329" spans="1:10" ht="27" customHeight="1" hidden="1">
      <c r="A329" s="221"/>
      <c r="B329" s="499" t="s">
        <v>383</v>
      </c>
      <c r="C329" s="500"/>
      <c r="D329" s="501"/>
      <c r="E329" s="203"/>
      <c r="F329" s="205" t="s">
        <v>265</v>
      </c>
      <c r="G329" s="205" t="s">
        <v>256</v>
      </c>
      <c r="H329" s="205" t="s">
        <v>608</v>
      </c>
      <c r="I329" s="205" t="s">
        <v>46</v>
      </c>
      <c r="J329" s="250">
        <v>2</v>
      </c>
    </row>
    <row r="330" spans="1:10" ht="18" customHeight="1">
      <c r="A330" s="221"/>
      <c r="B330" s="517" t="s">
        <v>446</v>
      </c>
      <c r="C330" s="518"/>
      <c r="D330" s="519"/>
      <c r="E330" s="203"/>
      <c r="F330" s="198" t="s">
        <v>262</v>
      </c>
      <c r="G330" s="198"/>
      <c r="H330" s="205"/>
      <c r="I330" s="205"/>
      <c r="J330" s="239">
        <f>J331</f>
        <v>518.7</v>
      </c>
    </row>
    <row r="331" spans="1:10" ht="19.5" customHeight="1">
      <c r="A331" s="221"/>
      <c r="B331" s="508" t="s">
        <v>104</v>
      </c>
      <c r="C331" s="509"/>
      <c r="D331" s="510"/>
      <c r="E331" s="196"/>
      <c r="F331" s="198">
        <v>10</v>
      </c>
      <c r="G331" s="198" t="s">
        <v>253</v>
      </c>
      <c r="H331" s="198"/>
      <c r="I331" s="198"/>
      <c r="J331" s="222">
        <v>518.7</v>
      </c>
    </row>
    <row r="332" spans="1:10" ht="21.75" customHeight="1" hidden="1">
      <c r="A332" s="221"/>
      <c r="B332" s="499" t="s">
        <v>609</v>
      </c>
      <c r="C332" s="500"/>
      <c r="D332" s="501"/>
      <c r="E332" s="203"/>
      <c r="F332" s="205">
        <v>10</v>
      </c>
      <c r="G332" s="205" t="s">
        <v>253</v>
      </c>
      <c r="H332" s="205" t="s">
        <v>610</v>
      </c>
      <c r="I332" s="205"/>
      <c r="J332" s="250">
        <f>J333</f>
        <v>2260.1</v>
      </c>
    </row>
    <row r="333" spans="1:10" ht="21" customHeight="1" hidden="1">
      <c r="A333" s="221"/>
      <c r="B333" s="499" t="s">
        <v>611</v>
      </c>
      <c r="C333" s="500"/>
      <c r="D333" s="501"/>
      <c r="E333" s="203"/>
      <c r="F333" s="205">
        <v>10</v>
      </c>
      <c r="G333" s="205" t="s">
        <v>253</v>
      </c>
      <c r="H333" s="205" t="s">
        <v>612</v>
      </c>
      <c r="I333" s="205"/>
      <c r="J333" s="250">
        <f>J334</f>
        <v>2260.1</v>
      </c>
    </row>
    <row r="334" spans="1:10" ht="35.25" customHeight="1" hidden="1">
      <c r="A334" s="221"/>
      <c r="B334" s="499" t="s">
        <v>613</v>
      </c>
      <c r="C334" s="500"/>
      <c r="D334" s="501"/>
      <c r="E334" s="203"/>
      <c r="F334" s="205" t="s">
        <v>262</v>
      </c>
      <c r="G334" s="205" t="s">
        <v>253</v>
      </c>
      <c r="H334" s="205" t="s">
        <v>614</v>
      </c>
      <c r="I334" s="205"/>
      <c r="J334" s="250">
        <f>J335</f>
        <v>2260.1</v>
      </c>
    </row>
    <row r="335" spans="1:10" ht="25.5" customHeight="1" hidden="1">
      <c r="A335" s="221"/>
      <c r="B335" s="499" t="s">
        <v>615</v>
      </c>
      <c r="C335" s="500"/>
      <c r="D335" s="501"/>
      <c r="E335" s="203"/>
      <c r="F335" s="205" t="s">
        <v>262</v>
      </c>
      <c r="G335" s="205" t="s">
        <v>253</v>
      </c>
      <c r="H335" s="205" t="s">
        <v>616</v>
      </c>
      <c r="I335" s="205" t="s">
        <v>106</v>
      </c>
      <c r="J335" s="250">
        <v>2260.1</v>
      </c>
    </row>
    <row r="336" spans="1:10" ht="0.75" customHeight="1" hidden="1">
      <c r="A336" s="221"/>
      <c r="B336" s="499" t="s">
        <v>617</v>
      </c>
      <c r="C336" s="500"/>
      <c r="D336" s="501"/>
      <c r="E336" s="237"/>
      <c r="F336" s="238" t="s">
        <v>262</v>
      </c>
      <c r="G336" s="238" t="s">
        <v>256</v>
      </c>
      <c r="H336" s="238" t="s">
        <v>618</v>
      </c>
      <c r="I336" s="238"/>
      <c r="J336" s="251">
        <f>J337</f>
        <v>8320.5</v>
      </c>
    </row>
    <row r="337" spans="1:10" ht="39" customHeight="1" hidden="1">
      <c r="A337" s="221"/>
      <c r="B337" s="496" t="s">
        <v>418</v>
      </c>
      <c r="C337" s="502"/>
      <c r="D337" s="503"/>
      <c r="E337" s="237"/>
      <c r="F337" s="238" t="s">
        <v>262</v>
      </c>
      <c r="G337" s="238" t="s">
        <v>256</v>
      </c>
      <c r="H337" s="238" t="s">
        <v>619</v>
      </c>
      <c r="I337" s="238"/>
      <c r="J337" s="251">
        <f>J338+J341+J343+J348+J350</f>
        <v>8320.5</v>
      </c>
    </row>
    <row r="338" spans="1:10" ht="76.5" customHeight="1" hidden="1">
      <c r="A338" s="221"/>
      <c r="B338" s="499" t="s">
        <v>620</v>
      </c>
      <c r="C338" s="500"/>
      <c r="D338" s="501"/>
      <c r="E338" s="237"/>
      <c r="F338" s="238" t="s">
        <v>262</v>
      </c>
      <c r="G338" s="238" t="s">
        <v>256</v>
      </c>
      <c r="H338" s="238" t="s">
        <v>621</v>
      </c>
      <c r="I338" s="238"/>
      <c r="J338" s="251">
        <f>J339+J340</f>
        <v>2041.5</v>
      </c>
    </row>
    <row r="339" spans="1:10" ht="25.5" customHeight="1" hidden="1">
      <c r="A339" s="221"/>
      <c r="B339" s="499" t="s">
        <v>615</v>
      </c>
      <c r="C339" s="500"/>
      <c r="D339" s="501"/>
      <c r="E339" s="237"/>
      <c r="F339" s="238" t="s">
        <v>262</v>
      </c>
      <c r="G339" s="238" t="s">
        <v>256</v>
      </c>
      <c r="H339" s="238" t="s">
        <v>621</v>
      </c>
      <c r="I339" s="238" t="s">
        <v>106</v>
      </c>
      <c r="J339" s="251">
        <v>2031.3</v>
      </c>
    </row>
    <row r="340" spans="1:10" ht="23.25" customHeight="1" hidden="1">
      <c r="A340" s="221"/>
      <c r="B340" s="499" t="s">
        <v>379</v>
      </c>
      <c r="C340" s="500"/>
      <c r="D340" s="501"/>
      <c r="E340" s="237"/>
      <c r="F340" s="238" t="s">
        <v>262</v>
      </c>
      <c r="G340" s="238" t="s">
        <v>256</v>
      </c>
      <c r="H340" s="238" t="s">
        <v>621</v>
      </c>
      <c r="I340" s="238" t="s">
        <v>36</v>
      </c>
      <c r="J340" s="251">
        <v>10.2</v>
      </c>
    </row>
    <row r="341" spans="1:10" ht="48" customHeight="1" hidden="1">
      <c r="A341" s="221"/>
      <c r="B341" s="499" t="s">
        <v>622</v>
      </c>
      <c r="C341" s="500"/>
      <c r="D341" s="501"/>
      <c r="E341" s="237"/>
      <c r="F341" s="238" t="s">
        <v>262</v>
      </c>
      <c r="G341" s="238" t="s">
        <v>256</v>
      </c>
      <c r="H341" s="238" t="s">
        <v>623</v>
      </c>
      <c r="I341" s="238"/>
      <c r="J341" s="251">
        <f>J342</f>
        <v>1666</v>
      </c>
    </row>
    <row r="342" spans="1:10" ht="30" customHeight="1" hidden="1">
      <c r="A342" s="221"/>
      <c r="B342" s="499" t="s">
        <v>379</v>
      </c>
      <c r="C342" s="500"/>
      <c r="D342" s="501"/>
      <c r="E342" s="237"/>
      <c r="F342" s="238" t="s">
        <v>262</v>
      </c>
      <c r="G342" s="238" t="s">
        <v>256</v>
      </c>
      <c r="H342" s="238" t="s">
        <v>623</v>
      </c>
      <c r="I342" s="238" t="s">
        <v>36</v>
      </c>
      <c r="J342" s="251">
        <v>1666</v>
      </c>
    </row>
    <row r="343" spans="1:10" ht="39.75" customHeight="1" hidden="1">
      <c r="A343" s="221"/>
      <c r="B343" s="499" t="s">
        <v>624</v>
      </c>
      <c r="C343" s="500"/>
      <c r="D343" s="501"/>
      <c r="E343" s="252"/>
      <c r="F343" s="238" t="s">
        <v>262</v>
      </c>
      <c r="G343" s="238" t="s">
        <v>256</v>
      </c>
      <c r="H343" s="238" t="s">
        <v>625</v>
      </c>
      <c r="I343" s="253"/>
      <c r="J343" s="251">
        <f>J344+J346</f>
        <v>4584</v>
      </c>
    </row>
    <row r="344" spans="1:10" ht="27.75" customHeight="1" hidden="1">
      <c r="A344" s="221"/>
      <c r="B344" s="499" t="s">
        <v>626</v>
      </c>
      <c r="C344" s="500"/>
      <c r="D344" s="501"/>
      <c r="E344" s="237"/>
      <c r="F344" s="238" t="s">
        <v>262</v>
      </c>
      <c r="G344" s="238" t="s">
        <v>256</v>
      </c>
      <c r="H344" s="238" t="s">
        <v>627</v>
      </c>
      <c r="I344" s="238"/>
      <c r="J344" s="251">
        <f>J345</f>
        <v>1054</v>
      </c>
    </row>
    <row r="345" spans="1:10" ht="0.75" customHeight="1" hidden="1">
      <c r="A345" s="221"/>
      <c r="B345" s="499" t="s">
        <v>615</v>
      </c>
      <c r="C345" s="500"/>
      <c r="D345" s="501"/>
      <c r="E345" s="237"/>
      <c r="F345" s="238" t="s">
        <v>262</v>
      </c>
      <c r="G345" s="238" t="s">
        <v>256</v>
      </c>
      <c r="H345" s="238" t="s">
        <v>627</v>
      </c>
      <c r="I345" s="238" t="s">
        <v>106</v>
      </c>
      <c r="J345" s="251">
        <v>1054</v>
      </c>
    </row>
    <row r="346" spans="1:10" ht="30" customHeight="1" hidden="1">
      <c r="A346" s="221"/>
      <c r="B346" s="499" t="s">
        <v>628</v>
      </c>
      <c r="C346" s="500"/>
      <c r="D346" s="501"/>
      <c r="E346" s="237"/>
      <c r="F346" s="238" t="s">
        <v>262</v>
      </c>
      <c r="G346" s="238" t="s">
        <v>256</v>
      </c>
      <c r="H346" s="238" t="s">
        <v>629</v>
      </c>
      <c r="I346" s="238"/>
      <c r="J346" s="251">
        <f>J347</f>
        <v>3530</v>
      </c>
    </row>
    <row r="347" spans="1:10" ht="25.5" customHeight="1" hidden="1">
      <c r="A347" s="221"/>
      <c r="B347" s="499" t="s">
        <v>615</v>
      </c>
      <c r="C347" s="500"/>
      <c r="D347" s="501"/>
      <c r="E347" s="237"/>
      <c r="F347" s="238" t="s">
        <v>262</v>
      </c>
      <c r="G347" s="238" t="s">
        <v>256</v>
      </c>
      <c r="H347" s="238" t="s">
        <v>629</v>
      </c>
      <c r="I347" s="238" t="s">
        <v>106</v>
      </c>
      <c r="J347" s="251">
        <v>3530</v>
      </c>
    </row>
    <row r="348" spans="1:10" ht="39.75" customHeight="1" hidden="1">
      <c r="A348" s="221"/>
      <c r="B348" s="499" t="s">
        <v>630</v>
      </c>
      <c r="C348" s="500"/>
      <c r="D348" s="501"/>
      <c r="E348" s="237"/>
      <c r="F348" s="238" t="s">
        <v>262</v>
      </c>
      <c r="G348" s="238" t="s">
        <v>256</v>
      </c>
      <c r="H348" s="238" t="s">
        <v>631</v>
      </c>
      <c r="I348" s="238"/>
      <c r="J348" s="251">
        <f>J349</f>
        <v>9</v>
      </c>
    </row>
    <row r="349" spans="1:10" ht="32.25" customHeight="1" hidden="1">
      <c r="A349" s="221"/>
      <c r="B349" s="499" t="s">
        <v>615</v>
      </c>
      <c r="C349" s="500"/>
      <c r="D349" s="501"/>
      <c r="E349" s="237"/>
      <c r="F349" s="238" t="s">
        <v>262</v>
      </c>
      <c r="G349" s="238" t="s">
        <v>256</v>
      </c>
      <c r="H349" s="238" t="s">
        <v>631</v>
      </c>
      <c r="I349" s="238" t="s">
        <v>106</v>
      </c>
      <c r="J349" s="251">
        <v>9</v>
      </c>
    </row>
    <row r="350" spans="1:10" ht="44.25" customHeight="1" hidden="1">
      <c r="A350" s="221"/>
      <c r="B350" s="499" t="s">
        <v>632</v>
      </c>
      <c r="C350" s="500"/>
      <c r="D350" s="501"/>
      <c r="E350" s="237"/>
      <c r="F350" s="238" t="s">
        <v>262</v>
      </c>
      <c r="G350" s="238" t="s">
        <v>256</v>
      </c>
      <c r="H350" s="238" t="s">
        <v>633</v>
      </c>
      <c r="I350" s="238"/>
      <c r="J350" s="251">
        <f>J351</f>
        <v>20</v>
      </c>
    </row>
    <row r="351" spans="1:10" ht="26.25" customHeight="1" hidden="1">
      <c r="A351" s="221"/>
      <c r="B351" s="499" t="s">
        <v>615</v>
      </c>
      <c r="C351" s="500"/>
      <c r="D351" s="501"/>
      <c r="E351" s="237"/>
      <c r="F351" s="238" t="s">
        <v>262</v>
      </c>
      <c r="G351" s="238" t="s">
        <v>256</v>
      </c>
      <c r="H351" s="238" t="s">
        <v>633</v>
      </c>
      <c r="I351" s="238" t="s">
        <v>106</v>
      </c>
      <c r="J351" s="251">
        <v>20</v>
      </c>
    </row>
    <row r="352" spans="1:10" ht="0.75" customHeight="1" hidden="1">
      <c r="A352" s="221"/>
      <c r="B352" s="496" t="s">
        <v>418</v>
      </c>
      <c r="C352" s="502"/>
      <c r="D352" s="503"/>
      <c r="E352" s="228"/>
      <c r="F352" s="205">
        <v>10</v>
      </c>
      <c r="G352" s="205" t="s">
        <v>341</v>
      </c>
      <c r="H352" s="205" t="s">
        <v>474</v>
      </c>
      <c r="I352" s="205"/>
      <c r="J352" s="250">
        <f>J353</f>
        <v>325</v>
      </c>
    </row>
    <row r="353" spans="1:10" ht="57" customHeight="1" hidden="1">
      <c r="A353" s="221"/>
      <c r="B353" s="496" t="s">
        <v>634</v>
      </c>
      <c r="C353" s="502"/>
      <c r="D353" s="503"/>
      <c r="E353" s="228"/>
      <c r="F353" s="205">
        <v>10</v>
      </c>
      <c r="G353" s="205" t="s">
        <v>341</v>
      </c>
      <c r="H353" s="205" t="s">
        <v>635</v>
      </c>
      <c r="I353" s="205"/>
      <c r="J353" s="250">
        <f>J354</f>
        <v>325</v>
      </c>
    </row>
    <row r="354" spans="1:10" ht="38.25" customHeight="1" hidden="1">
      <c r="A354" s="221"/>
      <c r="B354" s="499" t="s">
        <v>372</v>
      </c>
      <c r="C354" s="500"/>
      <c r="D354" s="501"/>
      <c r="E354" s="203"/>
      <c r="F354" s="205" t="s">
        <v>262</v>
      </c>
      <c r="G354" s="205" t="s">
        <v>341</v>
      </c>
      <c r="H354" s="205" t="s">
        <v>635</v>
      </c>
      <c r="I354" s="205" t="s">
        <v>26</v>
      </c>
      <c r="J354" s="250">
        <v>325</v>
      </c>
    </row>
    <row r="355" spans="1:10" ht="12.75" hidden="1">
      <c r="A355" s="221"/>
      <c r="B355" s="491" t="s">
        <v>562</v>
      </c>
      <c r="C355" s="492"/>
      <c r="D355" s="493"/>
      <c r="E355" s="203"/>
      <c r="F355" s="205" t="s">
        <v>262</v>
      </c>
      <c r="G355" s="205" t="s">
        <v>341</v>
      </c>
      <c r="H355" s="205" t="s">
        <v>563</v>
      </c>
      <c r="I355" s="205"/>
      <c r="J355" s="250">
        <f>J356+J358</f>
        <v>0</v>
      </c>
    </row>
    <row r="356" spans="1:10" ht="53.25" customHeight="1" hidden="1">
      <c r="A356" s="221"/>
      <c r="B356" s="499" t="s">
        <v>636</v>
      </c>
      <c r="C356" s="500"/>
      <c r="D356" s="501"/>
      <c r="E356" s="203"/>
      <c r="F356" s="205" t="s">
        <v>262</v>
      </c>
      <c r="G356" s="205" t="s">
        <v>341</v>
      </c>
      <c r="H356" s="205" t="s">
        <v>637</v>
      </c>
      <c r="I356" s="205"/>
      <c r="J356" s="250">
        <f>J357</f>
        <v>0</v>
      </c>
    </row>
    <row r="357" spans="1:10" ht="30.75" customHeight="1" hidden="1">
      <c r="A357" s="221"/>
      <c r="B357" s="499" t="s">
        <v>638</v>
      </c>
      <c r="C357" s="500"/>
      <c r="D357" s="501"/>
      <c r="E357" s="203"/>
      <c r="F357" s="205" t="s">
        <v>262</v>
      </c>
      <c r="G357" s="205" t="s">
        <v>341</v>
      </c>
      <c r="H357" s="205" t="s">
        <v>637</v>
      </c>
      <c r="I357" s="205" t="s">
        <v>582</v>
      </c>
      <c r="J357" s="250">
        <v>0</v>
      </c>
    </row>
    <row r="358" spans="1:10" ht="46.5" customHeight="1" hidden="1">
      <c r="A358" s="221"/>
      <c r="B358" s="499" t="s">
        <v>639</v>
      </c>
      <c r="C358" s="500"/>
      <c r="D358" s="501"/>
      <c r="E358" s="203"/>
      <c r="F358" s="205" t="s">
        <v>262</v>
      </c>
      <c r="G358" s="205" t="s">
        <v>341</v>
      </c>
      <c r="H358" s="205" t="s">
        <v>640</v>
      </c>
      <c r="I358" s="205"/>
      <c r="J358" s="250">
        <f>J359</f>
        <v>0</v>
      </c>
    </row>
    <row r="359" spans="1:10" ht="21.75" customHeight="1" hidden="1">
      <c r="A359" s="221"/>
      <c r="B359" s="499" t="s">
        <v>638</v>
      </c>
      <c r="C359" s="500"/>
      <c r="D359" s="501"/>
      <c r="E359" s="203"/>
      <c r="F359" s="205" t="s">
        <v>262</v>
      </c>
      <c r="G359" s="205" t="s">
        <v>341</v>
      </c>
      <c r="H359" s="205" t="s">
        <v>640</v>
      </c>
      <c r="I359" s="205" t="s">
        <v>582</v>
      </c>
      <c r="J359" s="250">
        <v>0</v>
      </c>
    </row>
    <row r="360" spans="1:10" ht="18.75" customHeight="1">
      <c r="A360" s="221"/>
      <c r="B360" s="514" t="s">
        <v>641</v>
      </c>
      <c r="C360" s="515"/>
      <c r="D360" s="516"/>
      <c r="E360" s="196"/>
      <c r="F360" s="198" t="s">
        <v>258</v>
      </c>
      <c r="G360" s="198"/>
      <c r="H360" s="198"/>
      <c r="I360" s="198"/>
      <c r="J360" s="222">
        <f>J361</f>
        <v>144.6</v>
      </c>
    </row>
    <row r="361" spans="1:10" ht="18" customHeight="1">
      <c r="A361" s="221"/>
      <c r="B361" s="491" t="s">
        <v>108</v>
      </c>
      <c r="C361" s="492"/>
      <c r="D361" s="493"/>
      <c r="E361" s="203"/>
      <c r="F361" s="198" t="s">
        <v>258</v>
      </c>
      <c r="G361" s="198" t="s">
        <v>254</v>
      </c>
      <c r="H361" s="201"/>
      <c r="I361" s="198"/>
      <c r="J361" s="222">
        <v>144.6</v>
      </c>
    </row>
    <row r="362" spans="1:10" ht="54.75" customHeight="1" hidden="1">
      <c r="A362" s="221"/>
      <c r="B362" s="491" t="s">
        <v>539</v>
      </c>
      <c r="C362" s="492"/>
      <c r="D362" s="493"/>
      <c r="E362" s="203"/>
      <c r="F362" s="205" t="s">
        <v>258</v>
      </c>
      <c r="G362" s="205" t="s">
        <v>254</v>
      </c>
      <c r="H362" s="205" t="s">
        <v>540</v>
      </c>
      <c r="I362" s="205"/>
      <c r="J362" s="250">
        <f>J363</f>
        <v>400</v>
      </c>
    </row>
    <row r="363" spans="1:10" ht="39.75" customHeight="1" hidden="1">
      <c r="A363" s="221"/>
      <c r="B363" s="491" t="s">
        <v>642</v>
      </c>
      <c r="C363" s="492"/>
      <c r="D363" s="493"/>
      <c r="E363" s="203"/>
      <c r="F363" s="205" t="s">
        <v>258</v>
      </c>
      <c r="G363" s="205" t="s">
        <v>254</v>
      </c>
      <c r="H363" s="205" t="s">
        <v>643</v>
      </c>
      <c r="I363" s="205"/>
      <c r="J363" s="250">
        <f>J364</f>
        <v>400</v>
      </c>
    </row>
    <row r="364" spans="1:10" ht="39" customHeight="1" hidden="1">
      <c r="A364" s="221"/>
      <c r="B364" s="491" t="s">
        <v>379</v>
      </c>
      <c r="C364" s="492"/>
      <c r="D364" s="493"/>
      <c r="E364" s="203"/>
      <c r="F364" s="205" t="s">
        <v>258</v>
      </c>
      <c r="G364" s="205" t="s">
        <v>254</v>
      </c>
      <c r="H364" s="205" t="s">
        <v>643</v>
      </c>
      <c r="I364" s="205" t="s">
        <v>36</v>
      </c>
      <c r="J364" s="250">
        <v>400</v>
      </c>
    </row>
    <row r="365" spans="1:10" ht="33" customHeight="1" hidden="1">
      <c r="A365" s="229"/>
      <c r="B365" s="491" t="s">
        <v>402</v>
      </c>
      <c r="C365" s="492"/>
      <c r="D365" s="493"/>
      <c r="E365" s="232"/>
      <c r="F365" s="205" t="s">
        <v>644</v>
      </c>
      <c r="G365" s="205" t="s">
        <v>253</v>
      </c>
      <c r="H365" s="205" t="s">
        <v>403</v>
      </c>
      <c r="I365" s="205"/>
      <c r="J365" s="222">
        <f>J366</f>
        <v>2966.8</v>
      </c>
    </row>
    <row r="366" spans="1:10" ht="24" customHeight="1" hidden="1">
      <c r="A366" s="229"/>
      <c r="B366" s="491" t="s">
        <v>645</v>
      </c>
      <c r="C366" s="492"/>
      <c r="D366" s="493"/>
      <c r="E366" s="232"/>
      <c r="F366" s="205" t="s">
        <v>644</v>
      </c>
      <c r="G366" s="205" t="s">
        <v>253</v>
      </c>
      <c r="H366" s="205" t="s">
        <v>646</v>
      </c>
      <c r="I366" s="205"/>
      <c r="J366" s="250">
        <f>J367</f>
        <v>2966.8</v>
      </c>
    </row>
    <row r="367" spans="1:10" ht="33.75" customHeight="1" hidden="1">
      <c r="A367" s="229"/>
      <c r="B367" s="491" t="s">
        <v>647</v>
      </c>
      <c r="C367" s="492"/>
      <c r="D367" s="493"/>
      <c r="E367" s="232"/>
      <c r="F367" s="205" t="s">
        <v>644</v>
      </c>
      <c r="G367" s="205" t="s">
        <v>253</v>
      </c>
      <c r="H367" s="205" t="s">
        <v>646</v>
      </c>
      <c r="I367" s="205" t="s">
        <v>648</v>
      </c>
      <c r="J367" s="250">
        <v>2966.8</v>
      </c>
    </row>
    <row r="368" spans="1:10" ht="19.5" customHeight="1" hidden="1">
      <c r="A368" s="229"/>
      <c r="B368" s="491" t="s">
        <v>649</v>
      </c>
      <c r="C368" s="492"/>
      <c r="D368" s="493"/>
      <c r="E368" s="232"/>
      <c r="F368" s="198" t="s">
        <v>644</v>
      </c>
      <c r="G368" s="198" t="s">
        <v>254</v>
      </c>
      <c r="H368" s="198"/>
      <c r="I368" s="198"/>
      <c r="J368" s="222">
        <v>0</v>
      </c>
    </row>
    <row r="369" spans="1:10" ht="0.75" customHeight="1">
      <c r="A369" s="229"/>
      <c r="B369" s="491" t="s">
        <v>402</v>
      </c>
      <c r="C369" s="492"/>
      <c r="D369" s="493"/>
      <c r="E369" s="232"/>
      <c r="F369" s="205" t="s">
        <v>644</v>
      </c>
      <c r="G369" s="205" t="s">
        <v>254</v>
      </c>
      <c r="H369" s="205" t="s">
        <v>403</v>
      </c>
      <c r="I369" s="205"/>
      <c r="J369" s="250">
        <f>J370</f>
        <v>296</v>
      </c>
    </row>
    <row r="370" spans="1:10" ht="28.5" customHeight="1" hidden="1">
      <c r="A370" s="229"/>
      <c r="B370" s="491" t="s">
        <v>650</v>
      </c>
      <c r="C370" s="492"/>
      <c r="D370" s="493"/>
      <c r="E370" s="232"/>
      <c r="F370" s="205" t="s">
        <v>644</v>
      </c>
      <c r="G370" s="205" t="s">
        <v>254</v>
      </c>
      <c r="H370" s="205" t="s">
        <v>651</v>
      </c>
      <c r="I370" s="205"/>
      <c r="J370" s="250">
        <f>J371</f>
        <v>296</v>
      </c>
    </row>
    <row r="371" spans="1:10" ht="27" customHeight="1" hidden="1">
      <c r="A371" s="229"/>
      <c r="B371" s="491" t="s">
        <v>652</v>
      </c>
      <c r="C371" s="492"/>
      <c r="D371" s="493"/>
      <c r="E371" s="232"/>
      <c r="F371" s="205" t="s">
        <v>644</v>
      </c>
      <c r="G371" s="205" t="s">
        <v>254</v>
      </c>
      <c r="H371" s="205" t="s">
        <v>651</v>
      </c>
      <c r="I371" s="205" t="s">
        <v>653</v>
      </c>
      <c r="J371" s="250">
        <v>296</v>
      </c>
    </row>
    <row r="372" spans="1:10" ht="27" customHeight="1">
      <c r="A372" s="254"/>
      <c r="B372" s="491" t="s">
        <v>654</v>
      </c>
      <c r="C372" s="492"/>
      <c r="D372" s="493"/>
      <c r="E372" s="232"/>
      <c r="F372" s="198" t="s">
        <v>259</v>
      </c>
      <c r="G372" s="198" t="s">
        <v>292</v>
      </c>
      <c r="H372" s="205"/>
      <c r="I372" s="205"/>
      <c r="J372" s="222">
        <f>J373</f>
        <v>0.2</v>
      </c>
    </row>
    <row r="373" spans="1:10" ht="27" customHeight="1">
      <c r="A373" s="254"/>
      <c r="B373" s="491" t="s">
        <v>654</v>
      </c>
      <c r="C373" s="494"/>
      <c r="D373" s="495"/>
      <c r="E373" s="232"/>
      <c r="F373" s="198" t="s">
        <v>259</v>
      </c>
      <c r="G373" s="198" t="s">
        <v>253</v>
      </c>
      <c r="H373" s="205"/>
      <c r="I373" s="205"/>
      <c r="J373" s="222">
        <v>0.2</v>
      </c>
    </row>
    <row r="374" spans="1:10" ht="27.75" customHeight="1">
      <c r="A374" s="255"/>
      <c r="B374" s="536" t="s">
        <v>268</v>
      </c>
      <c r="C374" s="537"/>
      <c r="D374" s="538"/>
      <c r="E374" s="256"/>
      <c r="F374" s="256"/>
      <c r="G374" s="256"/>
      <c r="H374" s="256"/>
      <c r="I374" s="256"/>
      <c r="J374" s="257">
        <f>J21+J158+J162+J165+J171+J287+J330+J360+J372</f>
        <v>8271.000000000002</v>
      </c>
    </row>
  </sheetData>
  <sheetProtection/>
  <mergeCells count="378">
    <mergeCell ref="B39:D39"/>
    <mergeCell ref="B79:D79"/>
    <mergeCell ref="B74:D74"/>
    <mergeCell ref="B61:D61"/>
    <mergeCell ref="B100:D100"/>
    <mergeCell ref="B92:D92"/>
    <mergeCell ref="M137:O137"/>
    <mergeCell ref="B106:D106"/>
    <mergeCell ref="B90:D90"/>
    <mergeCell ref="B117:D117"/>
    <mergeCell ref="B113:D113"/>
    <mergeCell ref="B109:D109"/>
    <mergeCell ref="B111:D111"/>
    <mergeCell ref="B105:D105"/>
    <mergeCell ref="B80:D80"/>
    <mergeCell ref="B75:D75"/>
    <mergeCell ref="B94:D94"/>
    <mergeCell ref="B97:D97"/>
    <mergeCell ref="B87:D87"/>
    <mergeCell ref="B95:D95"/>
    <mergeCell ref="B83:D83"/>
    <mergeCell ref="B86:D86"/>
    <mergeCell ref="B96:D96"/>
    <mergeCell ref="B103:D103"/>
    <mergeCell ref="A3:J3"/>
    <mergeCell ref="M138:O138"/>
    <mergeCell ref="M139:O139"/>
    <mergeCell ref="B121:D121"/>
    <mergeCell ref="B127:D127"/>
    <mergeCell ref="B128:D128"/>
    <mergeCell ref="B129:D129"/>
    <mergeCell ref="B130:D130"/>
    <mergeCell ref="M136:O136"/>
    <mergeCell ref="B21:D21"/>
    <mergeCell ref="N80:P80"/>
    <mergeCell ref="B20:D20"/>
    <mergeCell ref="N86:P86"/>
    <mergeCell ref="B133:D133"/>
    <mergeCell ref="B115:D115"/>
    <mergeCell ref="M129:O129"/>
    <mergeCell ref="M130:O130"/>
    <mergeCell ref="B88:D88"/>
    <mergeCell ref="B64:D64"/>
    <mergeCell ref="B119:D119"/>
    <mergeCell ref="B123:D123"/>
    <mergeCell ref="N87:P87"/>
    <mergeCell ref="B98:D98"/>
    <mergeCell ref="B99:D99"/>
    <mergeCell ref="B114:D114"/>
    <mergeCell ref="B118:D118"/>
    <mergeCell ref="B374:D374"/>
    <mergeCell ref="B370:D370"/>
    <mergeCell ref="B369:D369"/>
    <mergeCell ref="B367:D367"/>
    <mergeCell ref="B365:D365"/>
    <mergeCell ref="B371:D371"/>
    <mergeCell ref="B366:D366"/>
    <mergeCell ref="B141:D141"/>
    <mergeCell ref="B165:D165"/>
    <mergeCell ref="B168:D168"/>
    <mergeCell ref="B309:D309"/>
    <mergeCell ref="B161:D161"/>
    <mergeCell ref="B291:D291"/>
    <mergeCell ref="B319:D319"/>
    <mergeCell ref="B148:D148"/>
    <mergeCell ref="B171:D171"/>
    <mergeCell ref="B199:D199"/>
    <mergeCell ref="B317:D317"/>
    <mergeCell ref="B154:D154"/>
    <mergeCell ref="B145:D145"/>
    <mergeCell ref="B160:D160"/>
    <mergeCell ref="B314:D314"/>
    <mergeCell ref="B304:D304"/>
    <mergeCell ref="B164:D164"/>
    <mergeCell ref="P229:R229"/>
    <mergeCell ref="P230:R230"/>
    <mergeCell ref="B227:D227"/>
    <mergeCell ref="B228:D228"/>
    <mergeCell ref="B242:D242"/>
    <mergeCell ref="B284:D284"/>
    <mergeCell ref="B280:D280"/>
    <mergeCell ref="B240:D240"/>
    <mergeCell ref="B241:D241"/>
    <mergeCell ref="B253:D253"/>
    <mergeCell ref="B257:D257"/>
    <mergeCell ref="B252:D252"/>
    <mergeCell ref="B251:D251"/>
    <mergeCell ref="B278:D278"/>
    <mergeCell ref="B235:D235"/>
    <mergeCell ref="B264:D264"/>
    <mergeCell ref="B262:D262"/>
    <mergeCell ref="B243:D243"/>
    <mergeCell ref="B256:D256"/>
    <mergeCell ref="B231:D231"/>
    <mergeCell ref="B233:D233"/>
    <mergeCell ref="B249:D249"/>
    <mergeCell ref="B250:D250"/>
    <mergeCell ref="B260:D260"/>
    <mergeCell ref="B152:D152"/>
    <mergeCell ref="B153:D153"/>
    <mergeCell ref="B136:D136"/>
    <mergeCell ref="M125:O125"/>
    <mergeCell ref="M126:O126"/>
    <mergeCell ref="M127:O127"/>
    <mergeCell ref="B126:D126"/>
    <mergeCell ref="B197:D197"/>
    <mergeCell ref="B202:D202"/>
    <mergeCell ref="B134:D134"/>
    <mergeCell ref="B135:D135"/>
    <mergeCell ref="B169:D169"/>
    <mergeCell ref="B137:D137"/>
    <mergeCell ref="B138:D138"/>
    <mergeCell ref="B150:D150"/>
    <mergeCell ref="B151:D151"/>
    <mergeCell ref="B158:D158"/>
    <mergeCell ref="B170:D170"/>
    <mergeCell ref="B178:D178"/>
    <mergeCell ref="B159:D159"/>
    <mergeCell ref="M131:O131"/>
    <mergeCell ref="B131:D131"/>
    <mergeCell ref="B132:D132"/>
    <mergeCell ref="M128:O128"/>
    <mergeCell ref="B368:D368"/>
    <mergeCell ref="B331:D331"/>
    <mergeCell ref="B315:D315"/>
    <mergeCell ref="B324:D324"/>
    <mergeCell ref="B301:D301"/>
    <mergeCell ref="B174:D174"/>
    <mergeCell ref="B175:D175"/>
    <mergeCell ref="B294:D294"/>
    <mergeCell ref="B333:D333"/>
    <mergeCell ref="B299:D299"/>
    <mergeCell ref="B316:D316"/>
    <mergeCell ref="B322:D322"/>
    <mergeCell ref="B308:D308"/>
    <mergeCell ref="B330:D330"/>
    <mergeCell ref="B327:D327"/>
    <mergeCell ref="B313:D313"/>
    <mergeCell ref="B323:D323"/>
    <mergeCell ref="B320:D320"/>
    <mergeCell ref="B310:D310"/>
    <mergeCell ref="B244:D244"/>
    <mergeCell ref="B176:D176"/>
    <mergeCell ref="B302:D302"/>
    <mergeCell ref="B245:D245"/>
    <mergeCell ref="B181:D181"/>
    <mergeCell ref="A5:J5"/>
    <mergeCell ref="A6:J6"/>
    <mergeCell ref="A15:J15"/>
    <mergeCell ref="D10:I10"/>
    <mergeCell ref="B48:D48"/>
    <mergeCell ref="B26:D26"/>
    <mergeCell ref="B34:D34"/>
    <mergeCell ref="B28:D28"/>
    <mergeCell ref="B31:D31"/>
    <mergeCell ref="F11:I11"/>
    <mergeCell ref="B46:D46"/>
    <mergeCell ref="B47:D47"/>
    <mergeCell ref="A16:J16"/>
    <mergeCell ref="D14:I14"/>
    <mergeCell ref="B45:D45"/>
    <mergeCell ref="B25:D25"/>
    <mergeCell ref="B23:D23"/>
    <mergeCell ref="B24:D24"/>
    <mergeCell ref="B41:D41"/>
    <mergeCell ref="B44:D44"/>
    <mergeCell ref="B43:D43"/>
    <mergeCell ref="B37:D37"/>
    <mergeCell ref="B36:D36"/>
    <mergeCell ref="A17:J17"/>
    <mergeCell ref="G12:I12"/>
    <mergeCell ref="I9:K9"/>
    <mergeCell ref="B60:D60"/>
    <mergeCell ref="B38:D38"/>
    <mergeCell ref="B27:D27"/>
    <mergeCell ref="B236:D236"/>
    <mergeCell ref="B220:D220"/>
    <mergeCell ref="B49:D49"/>
    <mergeCell ref="B63:D63"/>
    <mergeCell ref="B62:D62"/>
    <mergeCell ref="B51:D51"/>
    <mergeCell ref="B53:D53"/>
    <mergeCell ref="B50:D50"/>
    <mergeCell ref="B54:D54"/>
    <mergeCell ref="B52:D52"/>
    <mergeCell ref="B116:D116"/>
    <mergeCell ref="B101:D101"/>
    <mergeCell ref="B108:D108"/>
    <mergeCell ref="B157:D157"/>
    <mergeCell ref="B196:D196"/>
    <mergeCell ref="B107:D107"/>
    <mergeCell ref="B206:D206"/>
    <mergeCell ref="B173:D173"/>
    <mergeCell ref="B91:D91"/>
    <mergeCell ref="B286:D286"/>
    <mergeCell ref="B305:D305"/>
    <mergeCell ref="B303:D303"/>
    <mergeCell ref="B328:D328"/>
    <mergeCell ref="B265:D265"/>
    <mergeCell ref="B329:D329"/>
    <mergeCell ref="B325:D325"/>
    <mergeCell ref="B298:D298"/>
    <mergeCell ref="B295:D295"/>
    <mergeCell ref="B293:D293"/>
    <mergeCell ref="B271:D271"/>
    <mergeCell ref="B306:D306"/>
    <mergeCell ref="B292:D292"/>
    <mergeCell ref="B300:D300"/>
    <mergeCell ref="B275:D275"/>
    <mergeCell ref="B297:D297"/>
    <mergeCell ref="B288:D288"/>
    <mergeCell ref="B285:D285"/>
    <mergeCell ref="B268:D268"/>
    <mergeCell ref="B274:D274"/>
    <mergeCell ref="B267:D267"/>
    <mergeCell ref="B208:D208"/>
    <mergeCell ref="B364:D364"/>
    <mergeCell ref="B360:D360"/>
    <mergeCell ref="B357:D357"/>
    <mergeCell ref="B353:D353"/>
    <mergeCell ref="B363:D363"/>
    <mergeCell ref="B354:D354"/>
    <mergeCell ref="B40:D40"/>
    <mergeCell ref="B339:D339"/>
    <mergeCell ref="B282:D282"/>
    <mergeCell ref="B215:D215"/>
    <mergeCell ref="B337:D337"/>
    <mergeCell ref="B273:D273"/>
    <mergeCell ref="B263:D263"/>
    <mergeCell ref="B311:D311"/>
    <mergeCell ref="B290:D290"/>
    <mergeCell ref="B270:D270"/>
    <mergeCell ref="B347:D347"/>
    <mergeCell ref="B57:D57"/>
    <mergeCell ref="B58:D58"/>
    <mergeCell ref="B346:D346"/>
    <mergeCell ref="B234:D234"/>
    <mergeCell ref="B345:D345"/>
    <mergeCell ref="B336:D336"/>
    <mergeCell ref="B55:D55"/>
    <mergeCell ref="B362:D362"/>
    <mergeCell ref="B361:D361"/>
    <mergeCell ref="B359:D359"/>
    <mergeCell ref="B355:D355"/>
    <mergeCell ref="B307:D307"/>
    <mergeCell ref="B312:D312"/>
    <mergeCell ref="B334:D334"/>
    <mergeCell ref="B318:D318"/>
    <mergeCell ref="B351:D351"/>
    <mergeCell ref="B352:D352"/>
    <mergeCell ref="B356:D356"/>
    <mergeCell ref="B344:D344"/>
    <mergeCell ref="B338:D338"/>
    <mergeCell ref="B343:D343"/>
    <mergeCell ref="B358:D358"/>
    <mergeCell ref="B341:D341"/>
    <mergeCell ref="B342:D342"/>
    <mergeCell ref="B349:D349"/>
    <mergeCell ref="B340:D340"/>
    <mergeCell ref="B321:D321"/>
    <mergeCell ref="B332:D332"/>
    <mergeCell ref="B326:D326"/>
    <mergeCell ref="B335:D335"/>
    <mergeCell ref="B82:D82"/>
    <mergeCell ref="B142:D142"/>
    <mergeCell ref="B200:D200"/>
    <mergeCell ref="B180:D180"/>
    <mergeCell ref="B84:D84"/>
    <mergeCell ref="B155:D155"/>
    <mergeCell ref="B156:D156"/>
    <mergeCell ref="B124:D124"/>
    <mergeCell ref="B125:D125"/>
    <mergeCell ref="B139:D139"/>
    <mergeCell ref="B110:D110"/>
    <mergeCell ref="B102:D102"/>
    <mergeCell ref="B85:D85"/>
    <mergeCell ref="B89:D89"/>
    <mergeCell ref="B112:D112"/>
    <mergeCell ref="B93:D93"/>
    <mergeCell ref="B104:D104"/>
    <mergeCell ref="B177:D177"/>
    <mergeCell ref="B179:D179"/>
    <mergeCell ref="B192:D192"/>
    <mergeCell ref="B172:D172"/>
    <mergeCell ref="B122:D122"/>
    <mergeCell ref="B166:D166"/>
    <mergeCell ref="B149:D149"/>
    <mergeCell ref="B222:D222"/>
    <mergeCell ref="B232:D232"/>
    <mergeCell ref="B187:D187"/>
    <mergeCell ref="B188:D188"/>
    <mergeCell ref="B209:D209"/>
    <mergeCell ref="B224:D224"/>
    <mergeCell ref="B189:D189"/>
    <mergeCell ref="B193:D193"/>
    <mergeCell ref="B201:D201"/>
    <mergeCell ref="B213:D213"/>
    <mergeCell ref="B218:D218"/>
    <mergeCell ref="B223:D223"/>
    <mergeCell ref="B198:D198"/>
    <mergeCell ref="B219:D219"/>
    <mergeCell ref="B229:D229"/>
    <mergeCell ref="B217:D217"/>
    <mergeCell ref="B212:D212"/>
    <mergeCell ref="B210:D210"/>
    <mergeCell ref="B203:D203"/>
    <mergeCell ref="B254:D254"/>
    <mergeCell ref="B255:D255"/>
    <mergeCell ref="B289:D289"/>
    <mergeCell ref="B248:D248"/>
    <mergeCell ref="B287:D287"/>
    <mergeCell ref="B259:D259"/>
    <mergeCell ref="B214:D214"/>
    <mergeCell ref="B246:D246"/>
    <mergeCell ref="B207:D207"/>
    <mergeCell ref="B239:D239"/>
    <mergeCell ref="B211:D211"/>
    <mergeCell ref="B238:D238"/>
    <mergeCell ref="B226:D226"/>
    <mergeCell ref="B230:D230"/>
    <mergeCell ref="B237:D237"/>
    <mergeCell ref="B279:D279"/>
    <mergeCell ref="B276:D276"/>
    <mergeCell ref="B266:D266"/>
    <mergeCell ref="B269:D269"/>
    <mergeCell ref="B277:D277"/>
    <mergeCell ref="B283:D283"/>
    <mergeCell ref="B272:D272"/>
    <mergeCell ref="B281:D281"/>
    <mergeCell ref="B225:D225"/>
    <mergeCell ref="A7:J7"/>
    <mergeCell ref="N81:P81"/>
    <mergeCell ref="B42:D42"/>
    <mergeCell ref="B144:D144"/>
    <mergeCell ref="B146:D146"/>
    <mergeCell ref="B147:D147"/>
    <mergeCell ref="B143:D143"/>
    <mergeCell ref="B140:D140"/>
    <mergeCell ref="B56:D56"/>
    <mergeCell ref="B22:D22"/>
    <mergeCell ref="B32:D32"/>
    <mergeCell ref="B76:D76"/>
    <mergeCell ref="B29:D29"/>
    <mergeCell ref="B35:D35"/>
    <mergeCell ref="B30:D30"/>
    <mergeCell ref="B33:D33"/>
    <mergeCell ref="B59:D59"/>
    <mergeCell ref="N84:P84"/>
    <mergeCell ref="N85:P85"/>
    <mergeCell ref="B77:D77"/>
    <mergeCell ref="B78:D78"/>
    <mergeCell ref="B81:D81"/>
    <mergeCell ref="N83:P83"/>
    <mergeCell ref="N82:P82"/>
    <mergeCell ref="B372:D372"/>
    <mergeCell ref="B373:D373"/>
    <mergeCell ref="B162:D162"/>
    <mergeCell ref="B163:D163"/>
    <mergeCell ref="B167:D167"/>
    <mergeCell ref="B184:D184"/>
    <mergeCell ref="B204:D204"/>
    <mergeCell ref="B221:D221"/>
    <mergeCell ref="B348:D348"/>
    <mergeCell ref="B190:D190"/>
    <mergeCell ref="B216:D216"/>
    <mergeCell ref="B205:D205"/>
    <mergeCell ref="B182:D182"/>
    <mergeCell ref="B183:D183"/>
    <mergeCell ref="B191:D191"/>
    <mergeCell ref="B185:D185"/>
    <mergeCell ref="B186:D186"/>
    <mergeCell ref="B195:D195"/>
    <mergeCell ref="B350:D350"/>
    <mergeCell ref="B258:D258"/>
    <mergeCell ref="B247:D247"/>
    <mergeCell ref="B194:D194"/>
    <mergeCell ref="B261:D261"/>
    <mergeCell ref="B296:D29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0"/>
  <sheetViews>
    <sheetView zoomScalePageLayoutView="0" workbookViewId="0" topLeftCell="A139">
      <selection activeCell="J162" sqref="J162"/>
    </sheetView>
  </sheetViews>
  <sheetFormatPr defaultColWidth="9.140625" defaultRowHeight="15"/>
  <cols>
    <col min="1" max="1" width="52.140625" style="258" customWidth="1"/>
    <col min="2" max="2" width="8.140625" style="258" hidden="1" customWidth="1"/>
    <col min="3" max="3" width="7.8515625" style="259" customWidth="1"/>
    <col min="4" max="4" width="8.00390625" style="259" customWidth="1"/>
    <col min="5" max="5" width="10.140625" style="259" customWidth="1"/>
    <col min="6" max="6" width="7.421875" style="259" customWidth="1"/>
    <col min="7" max="7" width="8.421875" style="259" hidden="1" customWidth="1"/>
    <col min="8" max="8" width="10.57421875" style="286" customWidth="1"/>
    <col min="9" max="9" width="8.8515625" style="260" customWidth="1"/>
    <col min="10" max="16384" width="9.140625" style="260" customWidth="1"/>
  </cols>
  <sheetData>
    <row r="1" spans="7:8" ht="19.5" customHeight="1">
      <c r="G1" s="569"/>
      <c r="H1" s="569"/>
    </row>
    <row r="2" spans="1:9" s="262" customFormat="1" ht="14.25" customHeight="1">
      <c r="A2" s="570" t="s">
        <v>655</v>
      </c>
      <c r="B2" s="570"/>
      <c r="C2" s="570"/>
      <c r="D2" s="570"/>
      <c r="E2" s="570"/>
      <c r="F2" s="570"/>
      <c r="G2" s="570"/>
      <c r="H2" s="570"/>
      <c r="I2" s="261"/>
    </row>
    <row r="3" spans="1:9" s="262" customFormat="1" ht="14.25" customHeight="1">
      <c r="A3" s="315"/>
      <c r="B3" s="315"/>
      <c r="C3" s="570" t="s">
        <v>656</v>
      </c>
      <c r="D3" s="570"/>
      <c r="E3" s="570"/>
      <c r="F3" s="570"/>
      <c r="G3" s="570"/>
      <c r="H3" s="570"/>
      <c r="I3" s="261"/>
    </row>
    <row r="4" spans="1:9" s="262" customFormat="1" ht="14.25" customHeight="1">
      <c r="A4" s="568" t="s">
        <v>235</v>
      </c>
      <c r="B4" s="568"/>
      <c r="C4" s="568"/>
      <c r="D4" s="568"/>
      <c r="E4" s="568"/>
      <c r="F4" s="568"/>
      <c r="G4" s="568"/>
      <c r="H4" s="568"/>
      <c r="I4" s="261"/>
    </row>
    <row r="5" spans="1:9" s="262" customFormat="1" ht="15" customHeight="1">
      <c r="A5" s="572" t="s">
        <v>861</v>
      </c>
      <c r="B5" s="572"/>
      <c r="C5" s="572"/>
      <c r="D5" s="572"/>
      <c r="E5" s="572"/>
      <c r="F5" s="572"/>
      <c r="G5" s="572"/>
      <c r="H5" s="572"/>
      <c r="I5" s="261"/>
    </row>
    <row r="6" spans="1:8" ht="9.75" customHeight="1">
      <c r="A6" s="263"/>
      <c r="B6" s="263"/>
      <c r="C6" s="263"/>
      <c r="D6" s="263"/>
      <c r="E6" s="263"/>
      <c r="F6" s="263"/>
      <c r="G6" s="263"/>
      <c r="H6" s="263"/>
    </row>
    <row r="7" spans="1:8" s="262" customFormat="1" ht="14.25" customHeight="1" hidden="1">
      <c r="A7" s="314"/>
      <c r="B7" s="314"/>
      <c r="C7" s="314"/>
      <c r="D7" s="572"/>
      <c r="E7" s="572"/>
      <c r="F7" s="572"/>
      <c r="G7" s="572"/>
      <c r="H7" s="572"/>
    </row>
    <row r="8" spans="1:8" ht="15" customHeight="1">
      <c r="A8" s="557" t="s">
        <v>657</v>
      </c>
      <c r="B8" s="557"/>
      <c r="C8" s="557"/>
      <c r="D8" s="557"/>
      <c r="E8" s="557"/>
      <c r="F8" s="557"/>
      <c r="G8" s="557"/>
      <c r="H8" s="557"/>
    </row>
    <row r="9" spans="1:11" ht="30.75" customHeight="1">
      <c r="A9" s="571" t="s">
        <v>658</v>
      </c>
      <c r="B9" s="571"/>
      <c r="C9" s="571"/>
      <c r="D9" s="571"/>
      <c r="E9" s="571"/>
      <c r="F9" s="571"/>
      <c r="G9" s="571"/>
      <c r="H9" s="571"/>
      <c r="K9" s="262"/>
    </row>
    <row r="10" spans="1:8" ht="15" customHeight="1">
      <c r="A10" s="557" t="s">
        <v>841</v>
      </c>
      <c r="B10" s="557"/>
      <c r="C10" s="557"/>
      <c r="D10" s="557"/>
      <c r="E10" s="557"/>
      <c r="F10" s="557"/>
      <c r="G10" s="557"/>
      <c r="H10" s="557"/>
    </row>
    <row r="11" spans="1:8" ht="14.25" customHeight="1" hidden="1">
      <c r="A11" s="264"/>
      <c r="B11" s="264"/>
      <c r="C11" s="264"/>
      <c r="D11" s="264"/>
      <c r="E11" s="264"/>
      <c r="F11" s="264"/>
      <c r="G11" s="264"/>
      <c r="H11" s="264"/>
    </row>
    <row r="12" spans="1:8" s="266" customFormat="1" ht="15" customHeight="1">
      <c r="A12" s="564" t="s">
        <v>659</v>
      </c>
      <c r="B12" s="558" t="s">
        <v>361</v>
      </c>
      <c r="C12" s="566" t="s">
        <v>362</v>
      </c>
      <c r="D12" s="558" t="s">
        <v>363</v>
      </c>
      <c r="E12" s="560" t="s">
        <v>660</v>
      </c>
      <c r="F12" s="560" t="s">
        <v>22</v>
      </c>
      <c r="G12" s="562" t="s">
        <v>23</v>
      </c>
      <c r="H12" s="265" t="s">
        <v>274</v>
      </c>
    </row>
    <row r="13" spans="1:8" s="266" customFormat="1" ht="17.25" customHeight="1">
      <c r="A13" s="565"/>
      <c r="B13" s="559"/>
      <c r="C13" s="567"/>
      <c r="D13" s="559"/>
      <c r="E13" s="561"/>
      <c r="F13" s="561"/>
      <c r="G13" s="563"/>
      <c r="H13" s="267" t="s">
        <v>840</v>
      </c>
    </row>
    <row r="14" spans="1:8" ht="19.5" customHeight="1">
      <c r="A14" s="268" t="s">
        <v>366</v>
      </c>
      <c r="B14" s="268"/>
      <c r="C14" s="269" t="s">
        <v>253</v>
      </c>
      <c r="D14" s="269" t="s">
        <v>292</v>
      </c>
      <c r="E14" s="269"/>
      <c r="F14" s="269"/>
      <c r="G14" s="269"/>
      <c r="H14" s="270">
        <f>H15+H23+H36+H42+H48</f>
        <v>4368.1</v>
      </c>
    </row>
    <row r="15" spans="1:8" ht="33.75" customHeight="1">
      <c r="A15" s="268" t="s">
        <v>662</v>
      </c>
      <c r="B15" s="268"/>
      <c r="C15" s="269" t="s">
        <v>253</v>
      </c>
      <c r="D15" s="269" t="s">
        <v>254</v>
      </c>
      <c r="E15" s="269"/>
      <c r="F15" s="269"/>
      <c r="G15" s="269"/>
      <c r="H15" s="270">
        <f>H16</f>
        <v>908.5</v>
      </c>
    </row>
    <row r="16" spans="1:10" ht="24.75" customHeight="1">
      <c r="A16" s="268" t="s">
        <v>663</v>
      </c>
      <c r="B16" s="268"/>
      <c r="C16" s="269" t="s">
        <v>253</v>
      </c>
      <c r="D16" s="269" t="s">
        <v>254</v>
      </c>
      <c r="E16" s="271" t="s">
        <v>664</v>
      </c>
      <c r="F16" s="269"/>
      <c r="G16" s="269"/>
      <c r="H16" s="270">
        <f>H17</f>
        <v>908.5</v>
      </c>
      <c r="J16" s="272"/>
    </row>
    <row r="17" spans="1:8" ht="21" customHeight="1">
      <c r="A17" s="268" t="s">
        <v>665</v>
      </c>
      <c r="B17" s="268"/>
      <c r="C17" s="269" t="s">
        <v>253</v>
      </c>
      <c r="D17" s="269" t="s">
        <v>254</v>
      </c>
      <c r="E17" s="271" t="s">
        <v>666</v>
      </c>
      <c r="F17" s="269"/>
      <c r="G17" s="269"/>
      <c r="H17" s="270">
        <f>H18</f>
        <v>908.5</v>
      </c>
    </row>
    <row r="18" spans="1:8" ht="33.75" customHeight="1">
      <c r="A18" s="268" t="s">
        <v>667</v>
      </c>
      <c r="B18" s="268"/>
      <c r="C18" s="269" t="s">
        <v>253</v>
      </c>
      <c r="D18" s="269" t="s">
        <v>254</v>
      </c>
      <c r="E18" s="271" t="s">
        <v>666</v>
      </c>
      <c r="F18" s="269" t="s">
        <v>668</v>
      </c>
      <c r="G18" s="269"/>
      <c r="H18" s="270">
        <f>SUM(H19)</f>
        <v>908.5</v>
      </c>
    </row>
    <row r="19" spans="1:8" ht="32.25" customHeight="1">
      <c r="A19" s="268" t="s">
        <v>669</v>
      </c>
      <c r="B19" s="268"/>
      <c r="C19" s="269" t="s">
        <v>253</v>
      </c>
      <c r="D19" s="269" t="s">
        <v>254</v>
      </c>
      <c r="E19" s="271" t="s">
        <v>666</v>
      </c>
      <c r="F19" s="269" t="s">
        <v>670</v>
      </c>
      <c r="G19" s="269"/>
      <c r="H19" s="270">
        <v>908.5</v>
      </c>
    </row>
    <row r="20" spans="1:8" ht="33.75" customHeight="1" hidden="1">
      <c r="A20" s="268" t="s">
        <v>372</v>
      </c>
      <c r="B20" s="268"/>
      <c r="C20" s="269" t="s">
        <v>253</v>
      </c>
      <c r="D20" s="269" t="s">
        <v>254</v>
      </c>
      <c r="E20" s="271" t="s">
        <v>666</v>
      </c>
      <c r="F20" s="269" t="s">
        <v>26</v>
      </c>
      <c r="G20" s="269"/>
      <c r="H20" s="270">
        <f>SUM(H21:H22)</f>
        <v>635.6</v>
      </c>
    </row>
    <row r="21" spans="1:8" ht="33.75" customHeight="1" hidden="1">
      <c r="A21" s="268" t="s">
        <v>33</v>
      </c>
      <c r="B21" s="268"/>
      <c r="C21" s="269" t="s">
        <v>253</v>
      </c>
      <c r="D21" s="269" t="s">
        <v>254</v>
      </c>
      <c r="E21" s="271" t="s">
        <v>666</v>
      </c>
      <c r="F21" s="269" t="s">
        <v>26</v>
      </c>
      <c r="G21" s="269" t="s">
        <v>27</v>
      </c>
      <c r="H21" s="270">
        <v>488.2</v>
      </c>
    </row>
    <row r="22" spans="1:8" ht="33.75" customHeight="1" hidden="1">
      <c r="A22" s="268" t="s">
        <v>28</v>
      </c>
      <c r="B22" s="268"/>
      <c r="C22" s="269" t="s">
        <v>253</v>
      </c>
      <c r="D22" s="269" t="s">
        <v>254</v>
      </c>
      <c r="E22" s="271" t="s">
        <v>666</v>
      </c>
      <c r="F22" s="269" t="s">
        <v>29</v>
      </c>
      <c r="G22" s="269" t="s">
        <v>30</v>
      </c>
      <c r="H22" s="270">
        <v>147.4</v>
      </c>
    </row>
    <row r="23" spans="1:8" ht="36.75" customHeight="1">
      <c r="A23" s="268" t="s">
        <v>671</v>
      </c>
      <c r="B23" s="268"/>
      <c r="C23" s="269" t="s">
        <v>253</v>
      </c>
      <c r="D23" s="269" t="s">
        <v>256</v>
      </c>
      <c r="E23" s="269"/>
      <c r="F23" s="269"/>
      <c r="G23" s="269"/>
      <c r="H23" s="270">
        <f>H26+H31+H35</f>
        <v>2976.8</v>
      </c>
    </row>
    <row r="24" spans="1:8" ht="21" customHeight="1">
      <c r="A24" s="268" t="s">
        <v>672</v>
      </c>
      <c r="B24" s="268"/>
      <c r="C24" s="269" t="s">
        <v>253</v>
      </c>
      <c r="D24" s="269" t="s">
        <v>256</v>
      </c>
      <c r="E24" s="271" t="s">
        <v>673</v>
      </c>
      <c r="F24" s="269"/>
      <c r="G24" s="269"/>
      <c r="H24" s="270">
        <f>SUM(H31+H28)</f>
        <v>2042.6000000000001</v>
      </c>
    </row>
    <row r="25" spans="1:8" ht="21" customHeight="1">
      <c r="A25" s="268" t="s">
        <v>674</v>
      </c>
      <c r="B25" s="268"/>
      <c r="C25" s="269" t="s">
        <v>253</v>
      </c>
      <c r="D25" s="269" t="s">
        <v>256</v>
      </c>
      <c r="E25" s="271" t="s">
        <v>675</v>
      </c>
      <c r="F25" s="269"/>
      <c r="G25" s="269"/>
      <c r="H25" s="270">
        <f>SUM(H31+H28)</f>
        <v>2042.6000000000001</v>
      </c>
    </row>
    <row r="26" spans="1:8" ht="51" customHeight="1">
      <c r="A26" s="268" t="s">
        <v>667</v>
      </c>
      <c r="B26" s="268"/>
      <c r="C26" s="269" t="s">
        <v>253</v>
      </c>
      <c r="D26" s="269" t="s">
        <v>256</v>
      </c>
      <c r="E26" s="271" t="s">
        <v>675</v>
      </c>
      <c r="F26" s="269" t="s">
        <v>668</v>
      </c>
      <c r="G26" s="269"/>
      <c r="H26" s="270">
        <f>H27</f>
        <v>2686.8</v>
      </c>
    </row>
    <row r="27" spans="1:8" ht="25.5" customHeight="1">
      <c r="A27" s="268" t="s">
        <v>669</v>
      </c>
      <c r="B27" s="268"/>
      <c r="C27" s="269" t="s">
        <v>253</v>
      </c>
      <c r="D27" s="269" t="s">
        <v>256</v>
      </c>
      <c r="E27" s="271" t="s">
        <v>675</v>
      </c>
      <c r="F27" s="269" t="s">
        <v>670</v>
      </c>
      <c r="G27" s="269"/>
      <c r="H27" s="270">
        <v>2686.8</v>
      </c>
    </row>
    <row r="28" spans="1:8" ht="0.75" customHeight="1" hidden="1">
      <c r="A28" s="268" t="s">
        <v>372</v>
      </c>
      <c r="B28" s="268"/>
      <c r="C28" s="269" t="s">
        <v>253</v>
      </c>
      <c r="D28" s="269" t="s">
        <v>256</v>
      </c>
      <c r="E28" s="271" t="s">
        <v>675</v>
      </c>
      <c r="F28" s="269" t="s">
        <v>26</v>
      </c>
      <c r="G28" s="269"/>
      <c r="H28" s="270">
        <f>SUM(H29:H30)</f>
        <v>1761.4</v>
      </c>
    </row>
    <row r="29" spans="1:8" ht="21" customHeight="1" hidden="1">
      <c r="A29" s="268" t="s">
        <v>33</v>
      </c>
      <c r="B29" s="268"/>
      <c r="C29" s="269" t="s">
        <v>253</v>
      </c>
      <c r="D29" s="269" t="s">
        <v>256</v>
      </c>
      <c r="E29" s="271" t="s">
        <v>675</v>
      </c>
      <c r="F29" s="269" t="s">
        <v>26</v>
      </c>
      <c r="G29" s="269" t="s">
        <v>27</v>
      </c>
      <c r="H29" s="270">
        <v>1352.8</v>
      </c>
    </row>
    <row r="30" spans="1:8" ht="22.5" customHeight="1" hidden="1">
      <c r="A30" s="268" t="s">
        <v>28</v>
      </c>
      <c r="B30" s="268"/>
      <c r="C30" s="269" t="s">
        <v>253</v>
      </c>
      <c r="D30" s="269" t="s">
        <v>256</v>
      </c>
      <c r="E30" s="271" t="s">
        <v>675</v>
      </c>
      <c r="F30" s="269" t="s">
        <v>29</v>
      </c>
      <c r="G30" s="269" t="s">
        <v>30</v>
      </c>
      <c r="H30" s="270">
        <v>408.6</v>
      </c>
    </row>
    <row r="31" spans="1:8" ht="21" customHeight="1">
      <c r="A31" s="268" t="s">
        <v>676</v>
      </c>
      <c r="B31" s="268"/>
      <c r="C31" s="269" t="s">
        <v>253</v>
      </c>
      <c r="D31" s="269" t="s">
        <v>256</v>
      </c>
      <c r="E31" s="271" t="s">
        <v>675</v>
      </c>
      <c r="F31" s="269" t="s">
        <v>677</v>
      </c>
      <c r="G31" s="269"/>
      <c r="H31" s="270">
        <f>SUM(H32)</f>
        <v>281.2</v>
      </c>
    </row>
    <row r="32" spans="1:8" ht="21" customHeight="1">
      <c r="A32" s="268" t="s">
        <v>678</v>
      </c>
      <c r="B32" s="268"/>
      <c r="C32" s="269" t="s">
        <v>253</v>
      </c>
      <c r="D32" s="269" t="s">
        <v>256</v>
      </c>
      <c r="E32" s="271" t="s">
        <v>675</v>
      </c>
      <c r="F32" s="269" t="s">
        <v>679</v>
      </c>
      <c r="G32" s="269"/>
      <c r="H32" s="270">
        <f>H33</f>
        <v>281.2</v>
      </c>
    </row>
    <row r="33" spans="1:8" ht="25.5" customHeight="1">
      <c r="A33" s="268" t="s">
        <v>680</v>
      </c>
      <c r="B33" s="268"/>
      <c r="C33" s="269" t="s">
        <v>253</v>
      </c>
      <c r="D33" s="269" t="s">
        <v>256</v>
      </c>
      <c r="E33" s="271" t="s">
        <v>675</v>
      </c>
      <c r="F33" s="269" t="s">
        <v>36</v>
      </c>
      <c r="G33" s="269"/>
      <c r="H33" s="270">
        <v>281.2</v>
      </c>
    </row>
    <row r="34" spans="1:8" ht="21" customHeight="1">
      <c r="A34" s="274" t="s">
        <v>42</v>
      </c>
      <c r="B34" s="274"/>
      <c r="C34" s="269" t="s">
        <v>253</v>
      </c>
      <c r="D34" s="269" t="s">
        <v>256</v>
      </c>
      <c r="E34" s="271" t="s">
        <v>675</v>
      </c>
      <c r="F34" s="269" t="s">
        <v>36</v>
      </c>
      <c r="G34" s="269" t="s">
        <v>43</v>
      </c>
      <c r="H34" s="270">
        <v>146.3</v>
      </c>
    </row>
    <row r="35" spans="1:8" ht="21" customHeight="1">
      <c r="A35" s="268" t="s">
        <v>683</v>
      </c>
      <c r="B35" s="358"/>
      <c r="C35" s="269" t="s">
        <v>253</v>
      </c>
      <c r="D35" s="269" t="s">
        <v>256</v>
      </c>
      <c r="E35" s="271" t="s">
        <v>675</v>
      </c>
      <c r="F35" s="269" t="s">
        <v>308</v>
      </c>
      <c r="G35" s="269"/>
      <c r="H35" s="270">
        <v>8.8</v>
      </c>
    </row>
    <row r="36" spans="1:8" ht="21.75" customHeight="1">
      <c r="A36" s="268" t="s">
        <v>684</v>
      </c>
      <c r="B36" s="358"/>
      <c r="C36" s="269" t="s">
        <v>253</v>
      </c>
      <c r="D36" s="269" t="s">
        <v>257</v>
      </c>
      <c r="E36" s="269"/>
      <c r="F36" s="269"/>
      <c r="G36" s="269"/>
      <c r="H36" s="270">
        <f>H37</f>
        <v>50</v>
      </c>
    </row>
    <row r="37" spans="1:8" ht="21" customHeight="1">
      <c r="A37" s="268" t="s">
        <v>685</v>
      </c>
      <c r="B37" s="358"/>
      <c r="C37" s="269" t="s">
        <v>253</v>
      </c>
      <c r="D37" s="269" t="s">
        <v>257</v>
      </c>
      <c r="E37" s="269" t="s">
        <v>686</v>
      </c>
      <c r="F37" s="269"/>
      <c r="G37" s="269"/>
      <c r="H37" s="270">
        <f>H38</f>
        <v>50</v>
      </c>
    </row>
    <row r="38" spans="1:8" ht="22.5" customHeight="1">
      <c r="A38" s="268" t="s">
        <v>687</v>
      </c>
      <c r="B38" s="358"/>
      <c r="C38" s="269" t="s">
        <v>253</v>
      </c>
      <c r="D38" s="269" t="s">
        <v>257</v>
      </c>
      <c r="E38" s="269" t="s">
        <v>54</v>
      </c>
      <c r="F38" s="269"/>
      <c r="G38" s="269"/>
      <c r="H38" s="270">
        <f>H39</f>
        <v>50</v>
      </c>
    </row>
    <row r="39" spans="1:8" ht="16.5" customHeight="1">
      <c r="A39" s="268" t="s">
        <v>683</v>
      </c>
      <c r="B39" s="358"/>
      <c r="C39" s="269" t="s">
        <v>253</v>
      </c>
      <c r="D39" s="269" t="s">
        <v>257</v>
      </c>
      <c r="E39" s="269" t="s">
        <v>54</v>
      </c>
      <c r="F39" s="269" t="s">
        <v>308</v>
      </c>
      <c r="G39" s="269"/>
      <c r="H39" s="270">
        <f>H40</f>
        <v>50</v>
      </c>
    </row>
    <row r="40" spans="1:8" ht="16.5" customHeight="1">
      <c r="A40" s="268" t="s">
        <v>406</v>
      </c>
      <c r="B40" s="358"/>
      <c r="C40" s="269" t="s">
        <v>253</v>
      </c>
      <c r="D40" s="269" t="s">
        <v>257</v>
      </c>
      <c r="E40" s="269" t="s">
        <v>54</v>
      </c>
      <c r="F40" s="269" t="s">
        <v>53</v>
      </c>
      <c r="G40" s="269"/>
      <c r="H40" s="270">
        <f>SUM(H41)</f>
        <v>50</v>
      </c>
    </row>
    <row r="41" spans="1:8" ht="16.5" customHeight="1">
      <c r="A41" s="273" t="s">
        <v>406</v>
      </c>
      <c r="B41" s="364"/>
      <c r="C41" s="269" t="s">
        <v>253</v>
      </c>
      <c r="D41" s="269" t="s">
        <v>257</v>
      </c>
      <c r="E41" s="269" t="s">
        <v>54</v>
      </c>
      <c r="F41" s="269" t="s">
        <v>688</v>
      </c>
      <c r="G41" s="269" t="s">
        <v>682</v>
      </c>
      <c r="H41" s="270">
        <v>50</v>
      </c>
    </row>
    <row r="42" spans="1:8" ht="17.25" customHeight="1">
      <c r="A42" s="287" t="s">
        <v>689</v>
      </c>
      <c r="B42" s="374"/>
      <c r="C42" s="269"/>
      <c r="D42" s="269"/>
      <c r="E42" s="269"/>
      <c r="F42" s="269"/>
      <c r="G42" s="270"/>
      <c r="H42" s="270">
        <f>SUM(H43)</f>
        <v>8</v>
      </c>
    </row>
    <row r="43" spans="1:8" ht="18.75" customHeight="1">
      <c r="A43" s="287" t="s">
        <v>690</v>
      </c>
      <c r="B43" s="374"/>
      <c r="C43" s="269" t="s">
        <v>253</v>
      </c>
      <c r="D43" s="269" t="s">
        <v>258</v>
      </c>
      <c r="E43" s="269" t="s">
        <v>58</v>
      </c>
      <c r="F43" s="269"/>
      <c r="G43" s="270"/>
      <c r="H43" s="270">
        <f>SUM(H44)</f>
        <v>8</v>
      </c>
    </row>
    <row r="44" spans="1:8" ht="17.25" customHeight="1">
      <c r="A44" s="287" t="s">
        <v>691</v>
      </c>
      <c r="B44" s="374"/>
      <c r="C44" s="269" t="s">
        <v>253</v>
      </c>
      <c r="D44" s="269" t="s">
        <v>258</v>
      </c>
      <c r="E44" s="269" t="s">
        <v>58</v>
      </c>
      <c r="F44" s="269"/>
      <c r="G44" s="270"/>
      <c r="H44" s="270">
        <f>SUM(H45)</f>
        <v>8</v>
      </c>
    </row>
    <row r="45" spans="1:8" ht="17.25" customHeight="1">
      <c r="A45" s="287" t="s">
        <v>683</v>
      </c>
      <c r="B45" s="374"/>
      <c r="C45" s="269" t="s">
        <v>253</v>
      </c>
      <c r="D45" s="269" t="s">
        <v>258</v>
      </c>
      <c r="E45" s="269" t="s">
        <v>58</v>
      </c>
      <c r="F45" s="269" t="s">
        <v>308</v>
      </c>
      <c r="G45" s="270"/>
      <c r="H45" s="270">
        <f>SUM(H46)</f>
        <v>8</v>
      </c>
    </row>
    <row r="46" spans="1:8" ht="16.5" customHeight="1">
      <c r="A46" s="287" t="s">
        <v>410</v>
      </c>
      <c r="B46" s="374"/>
      <c r="C46" s="269" t="s">
        <v>253</v>
      </c>
      <c r="D46" s="269" t="s">
        <v>258</v>
      </c>
      <c r="E46" s="269" t="s">
        <v>58</v>
      </c>
      <c r="F46" s="269" t="s">
        <v>59</v>
      </c>
      <c r="G46" s="270"/>
      <c r="H46" s="270">
        <f>SUM(H47)</f>
        <v>8</v>
      </c>
    </row>
    <row r="47" spans="1:8" ht="22.5" customHeight="1">
      <c r="A47" s="268" t="s">
        <v>681</v>
      </c>
      <c r="B47" s="374"/>
      <c r="C47" s="269" t="s">
        <v>253</v>
      </c>
      <c r="D47" s="269" t="s">
        <v>258</v>
      </c>
      <c r="E47" s="269" t="s">
        <v>58</v>
      </c>
      <c r="F47" s="269" t="s">
        <v>59</v>
      </c>
      <c r="G47" s="270">
        <v>290</v>
      </c>
      <c r="H47" s="270">
        <v>8</v>
      </c>
    </row>
    <row r="48" spans="1:8" ht="21.75" customHeight="1">
      <c r="A48" s="268" t="s">
        <v>412</v>
      </c>
      <c r="B48" s="358"/>
      <c r="C48" s="269" t="s">
        <v>253</v>
      </c>
      <c r="D48" s="269" t="s">
        <v>259</v>
      </c>
      <c r="E48" s="269"/>
      <c r="F48" s="269"/>
      <c r="G48" s="269"/>
      <c r="H48" s="270">
        <f>H49+H61+H65+H59</f>
        <v>424.8</v>
      </c>
    </row>
    <row r="49" spans="1:8" ht="21.75" customHeight="1">
      <c r="A49" s="268" t="s">
        <v>672</v>
      </c>
      <c r="B49" s="358"/>
      <c r="C49" s="269" t="s">
        <v>253</v>
      </c>
      <c r="D49" s="269" t="s">
        <v>259</v>
      </c>
      <c r="E49" s="275">
        <v>6180000000</v>
      </c>
      <c r="F49" s="269"/>
      <c r="G49" s="269"/>
      <c r="H49" s="270">
        <f>H50</f>
        <v>326.5</v>
      </c>
    </row>
    <row r="50" spans="1:8" ht="21.75" customHeight="1">
      <c r="A50" s="268" t="s">
        <v>692</v>
      </c>
      <c r="B50" s="358"/>
      <c r="C50" s="269" t="s">
        <v>253</v>
      </c>
      <c r="D50" s="269" t="s">
        <v>259</v>
      </c>
      <c r="E50" s="275">
        <v>6189000000</v>
      </c>
      <c r="F50" s="269"/>
      <c r="G50" s="269"/>
      <c r="H50" s="270">
        <f>H53+H54+H56</f>
        <v>326.5</v>
      </c>
    </row>
    <row r="51" spans="1:8" ht="21.75" customHeight="1">
      <c r="A51" s="268" t="s">
        <v>676</v>
      </c>
      <c r="B51" s="358"/>
      <c r="C51" s="269" t="s">
        <v>253</v>
      </c>
      <c r="D51" s="269" t="s">
        <v>259</v>
      </c>
      <c r="E51" s="275">
        <v>6180090010</v>
      </c>
      <c r="F51" s="269" t="s">
        <v>677</v>
      </c>
      <c r="G51" s="269"/>
      <c r="H51" s="270">
        <f>SUM(H52)</f>
        <v>248.8</v>
      </c>
    </row>
    <row r="52" spans="1:8" ht="21.75" customHeight="1">
      <c r="A52" s="268" t="s">
        <v>678</v>
      </c>
      <c r="B52" s="358"/>
      <c r="C52" s="269" t="s">
        <v>253</v>
      </c>
      <c r="D52" s="269" t="s">
        <v>259</v>
      </c>
      <c r="E52" s="275">
        <v>6180090010</v>
      </c>
      <c r="F52" s="269" t="s">
        <v>679</v>
      </c>
      <c r="G52" s="269"/>
      <c r="H52" s="270">
        <f>SUM(H53)</f>
        <v>248.8</v>
      </c>
    </row>
    <row r="53" spans="1:8" ht="22.5" customHeight="1">
      <c r="A53" s="268" t="s">
        <v>680</v>
      </c>
      <c r="B53" s="358"/>
      <c r="C53" s="269" t="s">
        <v>253</v>
      </c>
      <c r="D53" s="269" t="s">
        <v>259</v>
      </c>
      <c r="E53" s="275">
        <v>6180090010</v>
      </c>
      <c r="F53" s="269" t="s">
        <v>36</v>
      </c>
      <c r="G53" s="269"/>
      <c r="H53" s="270">
        <v>248.8</v>
      </c>
    </row>
    <row r="54" spans="1:8" ht="21.75" customHeight="1">
      <c r="A54" s="268" t="s">
        <v>683</v>
      </c>
      <c r="B54" s="358"/>
      <c r="C54" s="269" t="s">
        <v>253</v>
      </c>
      <c r="D54" s="269" t="s">
        <v>259</v>
      </c>
      <c r="E54" s="275">
        <v>6180090010</v>
      </c>
      <c r="F54" s="269" t="s">
        <v>308</v>
      </c>
      <c r="G54" s="269"/>
      <c r="H54" s="270">
        <f>SUM(H55)</f>
        <v>27.7</v>
      </c>
    </row>
    <row r="55" spans="1:8" ht="21.75" customHeight="1">
      <c r="A55" s="268" t="s">
        <v>381</v>
      </c>
      <c r="B55" s="358"/>
      <c r="C55" s="269" t="s">
        <v>253</v>
      </c>
      <c r="D55" s="269" t="s">
        <v>259</v>
      </c>
      <c r="E55" s="275">
        <v>6180090010</v>
      </c>
      <c r="F55" s="269" t="s">
        <v>382</v>
      </c>
      <c r="G55" s="269"/>
      <c r="H55" s="270">
        <v>27.7</v>
      </c>
    </row>
    <row r="56" spans="1:8" ht="21" customHeight="1">
      <c r="A56" s="268" t="s">
        <v>676</v>
      </c>
      <c r="B56" s="358"/>
      <c r="C56" s="269" t="s">
        <v>253</v>
      </c>
      <c r="D56" s="269" t="s">
        <v>259</v>
      </c>
      <c r="E56" s="275">
        <v>6180090030</v>
      </c>
      <c r="F56" s="269" t="s">
        <v>677</v>
      </c>
      <c r="G56" s="269"/>
      <c r="H56" s="270">
        <f>SUM(H57)</f>
        <v>50</v>
      </c>
    </row>
    <row r="57" spans="1:8" ht="21" customHeight="1">
      <c r="A57" s="268" t="s">
        <v>678</v>
      </c>
      <c r="B57" s="358"/>
      <c r="C57" s="269" t="s">
        <v>253</v>
      </c>
      <c r="D57" s="269" t="s">
        <v>259</v>
      </c>
      <c r="E57" s="275">
        <v>6180090030</v>
      </c>
      <c r="F57" s="269" t="s">
        <v>679</v>
      </c>
      <c r="G57" s="269" t="s">
        <v>682</v>
      </c>
      <c r="H57" s="270">
        <f>H58</f>
        <v>50</v>
      </c>
    </row>
    <row r="58" spans="1:8" ht="22.5" customHeight="1">
      <c r="A58" s="268" t="s">
        <v>680</v>
      </c>
      <c r="B58" s="358"/>
      <c r="C58" s="269" t="s">
        <v>253</v>
      </c>
      <c r="D58" s="269" t="s">
        <v>259</v>
      </c>
      <c r="E58" s="275">
        <v>6180090030</v>
      </c>
      <c r="F58" s="269" t="s">
        <v>36</v>
      </c>
      <c r="G58" s="269" t="s">
        <v>682</v>
      </c>
      <c r="H58" s="270">
        <v>50</v>
      </c>
    </row>
    <row r="59" spans="1:8" ht="22.5" customHeight="1">
      <c r="A59" s="268" t="s">
        <v>862</v>
      </c>
      <c r="B59" s="358"/>
      <c r="C59" s="269" t="s">
        <v>253</v>
      </c>
      <c r="D59" s="269" t="s">
        <v>259</v>
      </c>
      <c r="E59" s="275">
        <v>6180000401</v>
      </c>
      <c r="F59" s="269" t="s">
        <v>315</v>
      </c>
      <c r="G59" s="269"/>
      <c r="H59" s="270">
        <f>H60</f>
        <v>36.3</v>
      </c>
    </row>
    <row r="60" spans="1:8" ht="22.5" customHeight="1">
      <c r="A60" s="268" t="s">
        <v>863</v>
      </c>
      <c r="B60" s="358"/>
      <c r="C60" s="269" t="s">
        <v>253</v>
      </c>
      <c r="D60" s="269" t="s">
        <v>259</v>
      </c>
      <c r="E60" s="275">
        <v>6180000401</v>
      </c>
      <c r="F60" s="269" t="s">
        <v>47</v>
      </c>
      <c r="G60" s="269"/>
      <c r="H60" s="270">
        <v>36.3</v>
      </c>
    </row>
    <row r="61" spans="1:8" ht="21.75" customHeight="1">
      <c r="A61" s="268" t="s">
        <v>693</v>
      </c>
      <c r="B61" s="358"/>
      <c r="C61" s="269" t="s">
        <v>253</v>
      </c>
      <c r="D61" s="269" t="s">
        <v>259</v>
      </c>
      <c r="E61" s="269" t="s">
        <v>65</v>
      </c>
      <c r="F61" s="269"/>
      <c r="G61" s="269"/>
      <c r="H61" s="270">
        <f>H64</f>
        <v>33</v>
      </c>
    </row>
    <row r="62" spans="1:8" ht="21.75" customHeight="1">
      <c r="A62" s="268" t="s">
        <v>676</v>
      </c>
      <c r="B62" s="358"/>
      <c r="C62" s="269" t="s">
        <v>253</v>
      </c>
      <c r="D62" s="269" t="s">
        <v>259</v>
      </c>
      <c r="E62" s="269" t="s">
        <v>65</v>
      </c>
      <c r="F62" s="269" t="s">
        <v>677</v>
      </c>
      <c r="G62" s="269"/>
      <c r="H62" s="270">
        <f>SUM(H64)</f>
        <v>33</v>
      </c>
    </row>
    <row r="63" spans="1:8" ht="21.75" customHeight="1">
      <c r="A63" s="268" t="s">
        <v>678</v>
      </c>
      <c r="B63" s="358"/>
      <c r="C63" s="269" t="s">
        <v>253</v>
      </c>
      <c r="D63" s="269" t="s">
        <v>259</v>
      </c>
      <c r="E63" s="269" t="s">
        <v>65</v>
      </c>
      <c r="F63" s="269" t="s">
        <v>679</v>
      </c>
      <c r="G63" s="269"/>
      <c r="H63" s="270">
        <f>SUM(H64)</f>
        <v>33</v>
      </c>
    </row>
    <row r="64" spans="1:8" ht="26.25" customHeight="1">
      <c r="A64" s="268" t="s">
        <v>680</v>
      </c>
      <c r="B64" s="358"/>
      <c r="C64" s="269" t="s">
        <v>253</v>
      </c>
      <c r="D64" s="269" t="s">
        <v>259</v>
      </c>
      <c r="E64" s="269" t="s">
        <v>65</v>
      </c>
      <c r="F64" s="269" t="s">
        <v>36</v>
      </c>
      <c r="G64" s="269"/>
      <c r="H64" s="270">
        <v>33</v>
      </c>
    </row>
    <row r="65" spans="1:8" ht="19.5" customHeight="1">
      <c r="A65" s="268" t="s">
        <v>694</v>
      </c>
      <c r="B65" s="358"/>
      <c r="C65" s="269" t="s">
        <v>253</v>
      </c>
      <c r="D65" s="269" t="s">
        <v>259</v>
      </c>
      <c r="E65" s="269" t="s">
        <v>695</v>
      </c>
      <c r="F65" s="269"/>
      <c r="G65" s="269"/>
      <c r="H65" s="270">
        <f>H66+H69+H72</f>
        <v>29</v>
      </c>
    </row>
    <row r="66" spans="1:8" ht="27.75" customHeight="1">
      <c r="A66" s="362" t="s">
        <v>696</v>
      </c>
      <c r="B66" s="358"/>
      <c r="C66" s="269" t="s">
        <v>253</v>
      </c>
      <c r="D66" s="269" t="s">
        <v>259</v>
      </c>
      <c r="E66" s="269" t="s">
        <v>66</v>
      </c>
      <c r="F66" s="269"/>
      <c r="G66" s="269"/>
      <c r="H66" s="270">
        <f>H67</f>
        <v>7</v>
      </c>
    </row>
    <row r="67" spans="1:8" ht="30" customHeight="1">
      <c r="A67" s="268" t="s">
        <v>676</v>
      </c>
      <c r="B67" s="358"/>
      <c r="C67" s="269" t="s">
        <v>253</v>
      </c>
      <c r="D67" s="269" t="s">
        <v>259</v>
      </c>
      <c r="E67" s="269" t="s">
        <v>66</v>
      </c>
      <c r="F67" s="269" t="s">
        <v>677</v>
      </c>
      <c r="G67" s="269"/>
      <c r="H67" s="270">
        <f>H68</f>
        <v>7</v>
      </c>
    </row>
    <row r="68" spans="1:8" ht="26.25" customHeight="1">
      <c r="A68" s="268" t="s">
        <v>678</v>
      </c>
      <c r="B68" s="358"/>
      <c r="C68" s="269" t="s">
        <v>253</v>
      </c>
      <c r="D68" s="269" t="s">
        <v>259</v>
      </c>
      <c r="E68" s="269" t="s">
        <v>66</v>
      </c>
      <c r="F68" s="269" t="s">
        <v>679</v>
      </c>
      <c r="G68" s="269" t="s">
        <v>40</v>
      </c>
      <c r="H68" s="270">
        <v>7</v>
      </c>
    </row>
    <row r="69" spans="1:8" ht="39" customHeight="1">
      <c r="A69" s="362" t="s">
        <v>697</v>
      </c>
      <c r="B69" s="358"/>
      <c r="C69" s="269" t="s">
        <v>253</v>
      </c>
      <c r="D69" s="269" t="s">
        <v>259</v>
      </c>
      <c r="E69" s="269" t="s">
        <v>67</v>
      </c>
      <c r="F69" s="269"/>
      <c r="G69" s="269"/>
      <c r="H69" s="270">
        <f>H70</f>
        <v>20</v>
      </c>
    </row>
    <row r="70" spans="1:8" ht="24.75" customHeight="1">
      <c r="A70" s="268" t="s">
        <v>676</v>
      </c>
      <c r="B70" s="358"/>
      <c r="C70" s="269" t="s">
        <v>253</v>
      </c>
      <c r="D70" s="269" t="s">
        <v>259</v>
      </c>
      <c r="E70" s="269" t="s">
        <v>67</v>
      </c>
      <c r="F70" s="269" t="s">
        <v>677</v>
      </c>
      <c r="G70" s="269"/>
      <c r="H70" s="270">
        <f>H71</f>
        <v>20</v>
      </c>
    </row>
    <row r="71" spans="1:8" ht="27.75" customHeight="1">
      <c r="A71" s="268" t="s">
        <v>678</v>
      </c>
      <c r="B71" s="358"/>
      <c r="C71" s="269" t="s">
        <v>253</v>
      </c>
      <c r="D71" s="269" t="s">
        <v>259</v>
      </c>
      <c r="E71" s="269" t="s">
        <v>67</v>
      </c>
      <c r="F71" s="269" t="s">
        <v>679</v>
      </c>
      <c r="G71" s="269" t="s">
        <v>40</v>
      </c>
      <c r="H71" s="270">
        <v>20</v>
      </c>
    </row>
    <row r="72" spans="1:8" ht="39" customHeight="1">
      <c r="A72" s="362" t="s">
        <v>842</v>
      </c>
      <c r="B72" s="358"/>
      <c r="C72" s="269" t="s">
        <v>253</v>
      </c>
      <c r="D72" s="269" t="s">
        <v>259</v>
      </c>
      <c r="E72" s="269" t="s">
        <v>67</v>
      </c>
      <c r="F72" s="269"/>
      <c r="G72" s="269"/>
      <c r="H72" s="270">
        <f>H73</f>
        <v>2</v>
      </c>
    </row>
    <row r="73" spans="1:8" ht="24.75" customHeight="1">
      <c r="A73" s="268" t="s">
        <v>676</v>
      </c>
      <c r="B73" s="358"/>
      <c r="C73" s="269" t="s">
        <v>253</v>
      </c>
      <c r="D73" s="269" t="s">
        <v>259</v>
      </c>
      <c r="E73" s="269" t="s">
        <v>67</v>
      </c>
      <c r="F73" s="269" t="s">
        <v>677</v>
      </c>
      <c r="G73" s="269"/>
      <c r="H73" s="270">
        <f>H74</f>
        <v>2</v>
      </c>
    </row>
    <row r="74" spans="1:8" ht="27.75" customHeight="1">
      <c r="A74" s="268" t="s">
        <v>678</v>
      </c>
      <c r="B74" s="358"/>
      <c r="C74" s="269" t="s">
        <v>253</v>
      </c>
      <c r="D74" s="269" t="s">
        <v>259</v>
      </c>
      <c r="E74" s="269" t="s">
        <v>67</v>
      </c>
      <c r="F74" s="269" t="s">
        <v>679</v>
      </c>
      <c r="G74" s="269" t="s">
        <v>40</v>
      </c>
      <c r="H74" s="270">
        <v>2</v>
      </c>
    </row>
    <row r="75" spans="1:8" s="369" customFormat="1" ht="21.75" customHeight="1">
      <c r="A75" s="373" t="s">
        <v>475</v>
      </c>
      <c r="B75" s="372"/>
      <c r="C75" s="371" t="s">
        <v>254</v>
      </c>
      <c r="D75" s="371" t="s">
        <v>292</v>
      </c>
      <c r="E75" s="371"/>
      <c r="F75" s="371"/>
      <c r="G75" s="371"/>
      <c r="H75" s="370">
        <f>H76</f>
        <v>202.5</v>
      </c>
    </row>
    <row r="76" spans="1:8" ht="21.75" customHeight="1">
      <c r="A76" s="268" t="s">
        <v>476</v>
      </c>
      <c r="B76" s="358"/>
      <c r="C76" s="269" t="s">
        <v>254</v>
      </c>
      <c r="D76" s="269" t="s">
        <v>260</v>
      </c>
      <c r="E76" s="269"/>
      <c r="F76" s="269"/>
      <c r="G76" s="269"/>
      <c r="H76" s="270">
        <f>SUM(H77)</f>
        <v>202.5</v>
      </c>
    </row>
    <row r="77" spans="1:8" ht="29.25" customHeight="1">
      <c r="A77" s="268" t="s">
        <v>698</v>
      </c>
      <c r="B77" s="358"/>
      <c r="C77" s="269" t="s">
        <v>254</v>
      </c>
      <c r="D77" s="269" t="s">
        <v>260</v>
      </c>
      <c r="E77" s="269" t="s">
        <v>71</v>
      </c>
      <c r="F77" s="269"/>
      <c r="G77" s="269"/>
      <c r="H77" s="270">
        <f>SUM(H78)</f>
        <v>202.5</v>
      </c>
    </row>
    <row r="78" spans="1:8" ht="37.5" customHeight="1">
      <c r="A78" s="268" t="s">
        <v>667</v>
      </c>
      <c r="B78" s="358"/>
      <c r="C78" s="269" t="s">
        <v>254</v>
      </c>
      <c r="D78" s="269" t="s">
        <v>260</v>
      </c>
      <c r="E78" s="269" t="s">
        <v>71</v>
      </c>
      <c r="F78" s="269" t="s">
        <v>668</v>
      </c>
      <c r="G78" s="269"/>
      <c r="H78" s="270">
        <f>SUM(H79)</f>
        <v>202.5</v>
      </c>
    </row>
    <row r="79" spans="1:8" ht="21.75" customHeight="1">
      <c r="A79" s="268" t="s">
        <v>669</v>
      </c>
      <c r="B79" s="358"/>
      <c r="C79" s="269" t="s">
        <v>254</v>
      </c>
      <c r="D79" s="269" t="s">
        <v>260</v>
      </c>
      <c r="E79" s="269" t="s">
        <v>71</v>
      </c>
      <c r="F79" s="269" t="s">
        <v>670</v>
      </c>
      <c r="G79" s="269"/>
      <c r="H79" s="270">
        <f>H81+H82</f>
        <v>202.5</v>
      </c>
    </row>
    <row r="80" spans="1:8" ht="27.75" customHeight="1" hidden="1">
      <c r="A80" s="268" t="s">
        <v>372</v>
      </c>
      <c r="B80" s="358"/>
      <c r="C80" s="269" t="s">
        <v>254</v>
      </c>
      <c r="D80" s="269" t="s">
        <v>260</v>
      </c>
      <c r="E80" s="269" t="s">
        <v>71</v>
      </c>
      <c r="F80" s="269" t="s">
        <v>26</v>
      </c>
      <c r="G80" s="269"/>
      <c r="H80" s="270">
        <f>SUM(H81:H82)</f>
        <v>202.5</v>
      </c>
    </row>
    <row r="81" spans="1:8" ht="22.5" customHeight="1">
      <c r="A81" s="268" t="s">
        <v>33</v>
      </c>
      <c r="B81" s="358"/>
      <c r="C81" s="269" t="s">
        <v>254</v>
      </c>
      <c r="D81" s="269" t="s">
        <v>260</v>
      </c>
      <c r="E81" s="269" t="s">
        <v>71</v>
      </c>
      <c r="F81" s="269" t="s">
        <v>26</v>
      </c>
      <c r="G81" s="269" t="s">
        <v>27</v>
      </c>
      <c r="H81" s="270">
        <v>155.5</v>
      </c>
    </row>
    <row r="82" spans="1:8" ht="22.5" customHeight="1">
      <c r="A82" s="268" t="s">
        <v>28</v>
      </c>
      <c r="B82" s="358"/>
      <c r="C82" s="269" t="s">
        <v>254</v>
      </c>
      <c r="D82" s="269" t="s">
        <v>260</v>
      </c>
      <c r="E82" s="269" t="s">
        <v>71</v>
      </c>
      <c r="F82" s="269" t="s">
        <v>29</v>
      </c>
      <c r="G82" s="269" t="s">
        <v>30</v>
      </c>
      <c r="H82" s="270">
        <v>47</v>
      </c>
    </row>
    <row r="83" spans="1:8" ht="21.75" customHeight="1">
      <c r="A83" s="368" t="s">
        <v>481</v>
      </c>
      <c r="B83" s="367"/>
      <c r="C83" s="366" t="s">
        <v>260</v>
      </c>
      <c r="D83" s="366" t="s">
        <v>292</v>
      </c>
      <c r="E83" s="366"/>
      <c r="F83" s="366"/>
      <c r="G83" s="366"/>
      <c r="H83" s="365">
        <f>H84+H90</f>
        <v>15</v>
      </c>
    </row>
    <row r="84" spans="1:8" ht="21.75" customHeight="1">
      <c r="A84" s="268" t="s">
        <v>699</v>
      </c>
      <c r="B84" s="358"/>
      <c r="C84" s="269" t="s">
        <v>260</v>
      </c>
      <c r="D84" s="269" t="s">
        <v>261</v>
      </c>
      <c r="E84" s="269"/>
      <c r="F84" s="269"/>
      <c r="G84" s="269"/>
      <c r="H84" s="270">
        <f>H85</f>
        <v>10</v>
      </c>
    </row>
    <row r="85" spans="1:8" ht="21.75" customHeight="1">
      <c r="A85" s="268" t="s">
        <v>672</v>
      </c>
      <c r="B85" s="358"/>
      <c r="C85" s="269" t="s">
        <v>260</v>
      </c>
      <c r="D85" s="269" t="s">
        <v>261</v>
      </c>
      <c r="E85" s="269" t="s">
        <v>700</v>
      </c>
      <c r="F85" s="269"/>
      <c r="G85" s="269"/>
      <c r="H85" s="270">
        <f>H86</f>
        <v>10</v>
      </c>
    </row>
    <row r="86" spans="1:8" ht="21.75" customHeight="1">
      <c r="A86" s="268" t="s">
        <v>701</v>
      </c>
      <c r="B86" s="358"/>
      <c r="C86" s="269" t="s">
        <v>260</v>
      </c>
      <c r="D86" s="269" t="s">
        <v>261</v>
      </c>
      <c r="E86" s="269" t="s">
        <v>75</v>
      </c>
      <c r="F86" s="269"/>
      <c r="G86" s="269"/>
      <c r="H86" s="270">
        <f>SUM(H87)</f>
        <v>10</v>
      </c>
    </row>
    <row r="87" spans="1:8" ht="21.75" customHeight="1">
      <c r="A87" s="268" t="s">
        <v>676</v>
      </c>
      <c r="B87" s="358"/>
      <c r="C87" s="269" t="s">
        <v>260</v>
      </c>
      <c r="D87" s="269" t="s">
        <v>261</v>
      </c>
      <c r="E87" s="269" t="s">
        <v>75</v>
      </c>
      <c r="F87" s="269" t="s">
        <v>677</v>
      </c>
      <c r="G87" s="269"/>
      <c r="H87" s="270">
        <f>SUM(H89)</f>
        <v>10</v>
      </c>
    </row>
    <row r="88" spans="1:8" ht="21.75" customHeight="1">
      <c r="A88" s="268" t="s">
        <v>678</v>
      </c>
      <c r="B88" s="358"/>
      <c r="C88" s="269" t="s">
        <v>260</v>
      </c>
      <c r="D88" s="269" t="s">
        <v>261</v>
      </c>
      <c r="E88" s="269" t="s">
        <v>75</v>
      </c>
      <c r="F88" s="269" t="s">
        <v>679</v>
      </c>
      <c r="G88" s="269"/>
      <c r="H88" s="270">
        <f>SUM(H89)</f>
        <v>10</v>
      </c>
    </row>
    <row r="89" spans="1:8" ht="23.25" customHeight="1">
      <c r="A89" s="268" t="s">
        <v>680</v>
      </c>
      <c r="B89" s="358"/>
      <c r="C89" s="269" t="s">
        <v>260</v>
      </c>
      <c r="D89" s="269" t="s">
        <v>261</v>
      </c>
      <c r="E89" s="269" t="s">
        <v>75</v>
      </c>
      <c r="F89" s="269" t="s">
        <v>36</v>
      </c>
      <c r="G89" s="269"/>
      <c r="H89" s="270">
        <v>10</v>
      </c>
    </row>
    <row r="90" spans="1:8" ht="21.75" customHeight="1">
      <c r="A90" s="268" t="s">
        <v>702</v>
      </c>
      <c r="B90" s="358"/>
      <c r="C90" s="269" t="s">
        <v>260</v>
      </c>
      <c r="D90" s="269" t="s">
        <v>262</v>
      </c>
      <c r="E90" s="269"/>
      <c r="F90" s="269"/>
      <c r="G90" s="269"/>
      <c r="H90" s="270">
        <f>H91</f>
        <v>5</v>
      </c>
    </row>
    <row r="91" spans="1:8" ht="21.75" customHeight="1">
      <c r="A91" s="268" t="s">
        <v>672</v>
      </c>
      <c r="B91" s="358"/>
      <c r="C91" s="269" t="s">
        <v>260</v>
      </c>
      <c r="D91" s="269" t="s">
        <v>262</v>
      </c>
      <c r="E91" s="269" t="s">
        <v>703</v>
      </c>
      <c r="F91" s="269"/>
      <c r="G91" s="269"/>
      <c r="H91" s="270">
        <f>H92</f>
        <v>5</v>
      </c>
    </row>
    <row r="92" spans="1:8" ht="21.75" customHeight="1">
      <c r="A92" s="268" t="s">
        <v>704</v>
      </c>
      <c r="B92" s="358"/>
      <c r="C92" s="269" t="s">
        <v>260</v>
      </c>
      <c r="D92" s="269" t="s">
        <v>262</v>
      </c>
      <c r="E92" s="269" t="s">
        <v>80</v>
      </c>
      <c r="F92" s="269"/>
      <c r="G92" s="269"/>
      <c r="H92" s="270">
        <f>H93</f>
        <v>5</v>
      </c>
    </row>
    <row r="93" spans="1:8" ht="21.75" customHeight="1">
      <c r="A93" s="268" t="s">
        <v>676</v>
      </c>
      <c r="B93" s="358"/>
      <c r="C93" s="269" t="s">
        <v>260</v>
      </c>
      <c r="D93" s="269" t="s">
        <v>262</v>
      </c>
      <c r="E93" s="269" t="s">
        <v>80</v>
      </c>
      <c r="F93" s="269" t="s">
        <v>677</v>
      </c>
      <c r="G93" s="269"/>
      <c r="H93" s="270">
        <f>H94</f>
        <v>5</v>
      </c>
    </row>
    <row r="94" spans="1:8" ht="21" customHeight="1">
      <c r="A94" s="268" t="s">
        <v>678</v>
      </c>
      <c r="B94" s="358"/>
      <c r="C94" s="269" t="s">
        <v>260</v>
      </c>
      <c r="D94" s="269" t="s">
        <v>262</v>
      </c>
      <c r="E94" s="269" t="s">
        <v>80</v>
      </c>
      <c r="F94" s="269" t="s">
        <v>679</v>
      </c>
      <c r="G94" s="269"/>
      <c r="H94" s="270">
        <v>5</v>
      </c>
    </row>
    <row r="95" spans="1:8" ht="21.75" customHeight="1">
      <c r="A95" s="268" t="s">
        <v>705</v>
      </c>
      <c r="B95" s="358"/>
      <c r="C95" s="269" t="s">
        <v>256</v>
      </c>
      <c r="D95" s="269" t="s">
        <v>292</v>
      </c>
      <c r="E95" s="269"/>
      <c r="F95" s="269"/>
      <c r="G95" s="269"/>
      <c r="H95" s="270">
        <f>H96+H106</f>
        <v>2050.8</v>
      </c>
    </row>
    <row r="96" spans="1:8" ht="21.75" customHeight="1">
      <c r="A96" s="268" t="s">
        <v>84</v>
      </c>
      <c r="B96" s="358"/>
      <c r="C96" s="269" t="s">
        <v>256</v>
      </c>
      <c r="D96" s="269" t="s">
        <v>261</v>
      </c>
      <c r="E96" s="269"/>
      <c r="F96" s="269"/>
      <c r="G96" s="269"/>
      <c r="H96" s="270">
        <f>SUM(H97)</f>
        <v>2008.8</v>
      </c>
    </row>
    <row r="97" spans="1:8" ht="21.75" customHeight="1">
      <c r="A97" s="268" t="s">
        <v>562</v>
      </c>
      <c r="B97" s="281"/>
      <c r="C97" s="269" t="s">
        <v>256</v>
      </c>
      <c r="D97" s="269" t="s">
        <v>261</v>
      </c>
      <c r="E97" s="269" t="s">
        <v>695</v>
      </c>
      <c r="F97" s="269"/>
      <c r="G97" s="269"/>
      <c r="H97" s="270">
        <f>SUM(H98)</f>
        <v>2008.8</v>
      </c>
    </row>
    <row r="98" spans="1:8" ht="21.75" customHeight="1">
      <c r="A98" s="268" t="s">
        <v>706</v>
      </c>
      <c r="B98" s="358"/>
      <c r="C98" s="269" t="s">
        <v>256</v>
      </c>
      <c r="D98" s="269" t="s">
        <v>261</v>
      </c>
      <c r="E98" s="269" t="s">
        <v>83</v>
      </c>
      <c r="F98" s="269"/>
      <c r="G98" s="269"/>
      <c r="H98" s="270">
        <f>H99+H102</f>
        <v>2008.8</v>
      </c>
    </row>
    <row r="99" spans="1:8" ht="21.75" customHeight="1">
      <c r="A99" s="268" t="s">
        <v>676</v>
      </c>
      <c r="B99" s="358"/>
      <c r="C99" s="269" t="s">
        <v>256</v>
      </c>
      <c r="D99" s="269" t="s">
        <v>261</v>
      </c>
      <c r="E99" s="269" t="s">
        <v>83</v>
      </c>
      <c r="F99" s="269" t="s">
        <v>677</v>
      </c>
      <c r="G99" s="269"/>
      <c r="H99" s="270">
        <f>H100</f>
        <v>1708.8</v>
      </c>
    </row>
    <row r="100" spans="1:8" ht="21.75" customHeight="1">
      <c r="A100" s="268" t="s">
        <v>678</v>
      </c>
      <c r="B100" s="358"/>
      <c r="C100" s="269" t="s">
        <v>256</v>
      </c>
      <c r="D100" s="269" t="s">
        <v>261</v>
      </c>
      <c r="E100" s="269" t="s">
        <v>83</v>
      </c>
      <c r="F100" s="269" t="s">
        <v>679</v>
      </c>
      <c r="G100" s="269"/>
      <c r="H100" s="270">
        <f>H101</f>
        <v>1708.8</v>
      </c>
    </row>
    <row r="101" spans="1:8" ht="21" customHeight="1">
      <c r="A101" s="268" t="s">
        <v>680</v>
      </c>
      <c r="B101" s="358"/>
      <c r="C101" s="269" t="s">
        <v>256</v>
      </c>
      <c r="D101" s="269" t="s">
        <v>261</v>
      </c>
      <c r="E101" s="269" t="s">
        <v>83</v>
      </c>
      <c r="F101" s="269" t="s">
        <v>36</v>
      </c>
      <c r="G101" s="269"/>
      <c r="H101" s="270">
        <v>1708.8</v>
      </c>
    </row>
    <row r="102" spans="1:8" ht="21.75" customHeight="1">
      <c r="A102" s="268" t="s">
        <v>708</v>
      </c>
      <c r="B102" s="358"/>
      <c r="C102" s="269" t="s">
        <v>256</v>
      </c>
      <c r="D102" s="269" t="s">
        <v>261</v>
      </c>
      <c r="E102" s="269" t="s">
        <v>85</v>
      </c>
      <c r="F102" s="269"/>
      <c r="G102" s="269"/>
      <c r="H102" s="270">
        <f>H103</f>
        <v>300</v>
      </c>
    </row>
    <row r="103" spans="1:8" ht="21.75" customHeight="1">
      <c r="A103" s="268" t="s">
        <v>676</v>
      </c>
      <c r="B103" s="358"/>
      <c r="C103" s="269" t="s">
        <v>256</v>
      </c>
      <c r="D103" s="269" t="s">
        <v>261</v>
      </c>
      <c r="E103" s="269" t="s">
        <v>85</v>
      </c>
      <c r="F103" s="269" t="s">
        <v>677</v>
      </c>
      <c r="G103" s="269"/>
      <c r="H103" s="270">
        <f>H104</f>
        <v>300</v>
      </c>
    </row>
    <row r="104" spans="1:8" ht="21.75" customHeight="1">
      <c r="A104" s="268" t="s">
        <v>678</v>
      </c>
      <c r="B104" s="358"/>
      <c r="C104" s="269" t="s">
        <v>256</v>
      </c>
      <c r="D104" s="269" t="s">
        <v>261</v>
      </c>
      <c r="E104" s="269" t="s">
        <v>85</v>
      </c>
      <c r="F104" s="269" t="s">
        <v>679</v>
      </c>
      <c r="G104" s="269"/>
      <c r="H104" s="270">
        <f>H105</f>
        <v>300</v>
      </c>
    </row>
    <row r="105" spans="1:8" ht="18" customHeight="1">
      <c r="A105" s="268" t="s">
        <v>680</v>
      </c>
      <c r="B105" s="358"/>
      <c r="C105" s="269" t="s">
        <v>256</v>
      </c>
      <c r="D105" s="269" t="s">
        <v>261</v>
      </c>
      <c r="E105" s="269" t="s">
        <v>85</v>
      </c>
      <c r="F105" s="269" t="s">
        <v>36</v>
      </c>
      <c r="G105" s="269"/>
      <c r="H105" s="270">
        <v>300</v>
      </c>
    </row>
    <row r="106" spans="1:8" ht="21.75" customHeight="1">
      <c r="A106" s="268" t="s">
        <v>487</v>
      </c>
      <c r="B106" s="281"/>
      <c r="C106" s="269" t="s">
        <v>256</v>
      </c>
      <c r="D106" s="269" t="s">
        <v>263</v>
      </c>
      <c r="E106" s="269"/>
      <c r="F106" s="269"/>
      <c r="G106" s="269"/>
      <c r="H106" s="270">
        <f>SUM(H107)</f>
        <v>42</v>
      </c>
    </row>
    <row r="107" spans="1:8" ht="33" customHeight="1">
      <c r="A107" s="268" t="s">
        <v>672</v>
      </c>
      <c r="B107" s="281"/>
      <c r="C107" s="269" t="s">
        <v>256</v>
      </c>
      <c r="D107" s="269" t="s">
        <v>263</v>
      </c>
      <c r="E107" s="269" t="s">
        <v>709</v>
      </c>
      <c r="F107" s="269"/>
      <c r="G107" s="269"/>
      <c r="H107" s="270">
        <f>H108+H112</f>
        <v>42</v>
      </c>
    </row>
    <row r="108" spans="1:8" ht="21.75" customHeight="1">
      <c r="A108" s="268" t="s">
        <v>429</v>
      </c>
      <c r="B108" s="281"/>
      <c r="C108" s="269" t="s">
        <v>256</v>
      </c>
      <c r="D108" s="269" t="s">
        <v>263</v>
      </c>
      <c r="E108" s="269" t="s">
        <v>89</v>
      </c>
      <c r="F108" s="269"/>
      <c r="G108" s="269"/>
      <c r="H108" s="270">
        <f>H109</f>
        <v>40</v>
      </c>
    </row>
    <row r="109" spans="1:8" ht="21.75" customHeight="1">
      <c r="A109" s="268" t="s">
        <v>676</v>
      </c>
      <c r="B109" s="358"/>
      <c r="C109" s="269" t="s">
        <v>256</v>
      </c>
      <c r="D109" s="269" t="s">
        <v>263</v>
      </c>
      <c r="E109" s="269" t="s">
        <v>89</v>
      </c>
      <c r="F109" s="269" t="s">
        <v>677</v>
      </c>
      <c r="G109" s="269"/>
      <c r="H109" s="270">
        <f>H110</f>
        <v>40</v>
      </c>
    </row>
    <row r="110" spans="1:8" ht="21.75" customHeight="1">
      <c r="A110" s="268" t="s">
        <v>678</v>
      </c>
      <c r="B110" s="358"/>
      <c r="C110" s="269" t="s">
        <v>256</v>
      </c>
      <c r="D110" s="269" t="s">
        <v>263</v>
      </c>
      <c r="E110" s="269" t="s">
        <v>89</v>
      </c>
      <c r="F110" s="269" t="s">
        <v>679</v>
      </c>
      <c r="G110" s="269"/>
      <c r="H110" s="270">
        <f>H111</f>
        <v>40</v>
      </c>
    </row>
    <row r="111" spans="1:8" ht="21.75" customHeight="1">
      <c r="A111" s="268" t="s">
        <v>680</v>
      </c>
      <c r="B111" s="358"/>
      <c r="C111" s="269" t="s">
        <v>256</v>
      </c>
      <c r="D111" s="269" t="s">
        <v>263</v>
      </c>
      <c r="E111" s="269" t="s">
        <v>89</v>
      </c>
      <c r="F111" s="269" t="s">
        <v>36</v>
      </c>
      <c r="G111" s="269"/>
      <c r="H111" s="270">
        <v>40</v>
      </c>
    </row>
    <row r="112" spans="1:8" ht="42" customHeight="1">
      <c r="A112" s="362" t="s">
        <v>839</v>
      </c>
      <c r="B112" s="358"/>
      <c r="C112" s="269" t="s">
        <v>256</v>
      </c>
      <c r="D112" s="269" t="s">
        <v>263</v>
      </c>
      <c r="E112" s="269" t="s">
        <v>90</v>
      </c>
      <c r="F112" s="269"/>
      <c r="G112" s="269"/>
      <c r="H112" s="270">
        <f>H113</f>
        <v>2</v>
      </c>
    </row>
    <row r="113" spans="1:8" ht="27.75" customHeight="1">
      <c r="A113" s="268" t="s">
        <v>676</v>
      </c>
      <c r="B113" s="358"/>
      <c r="C113" s="269" t="s">
        <v>256</v>
      </c>
      <c r="D113" s="269" t="s">
        <v>263</v>
      </c>
      <c r="E113" s="269" t="s">
        <v>90</v>
      </c>
      <c r="F113" s="269" t="s">
        <v>677</v>
      </c>
      <c r="G113" s="269"/>
      <c r="H113" s="270">
        <f>H114</f>
        <v>2</v>
      </c>
    </row>
    <row r="114" spans="1:8" ht="24.75" customHeight="1">
      <c r="A114" s="268" t="s">
        <v>678</v>
      </c>
      <c r="B114" s="358"/>
      <c r="C114" s="269" t="s">
        <v>256</v>
      </c>
      <c r="D114" s="269" t="s">
        <v>263</v>
      </c>
      <c r="E114" s="269" t="s">
        <v>90</v>
      </c>
      <c r="F114" s="269" t="s">
        <v>679</v>
      </c>
      <c r="G114" s="269" t="s">
        <v>40</v>
      </c>
      <c r="H114" s="270">
        <v>2</v>
      </c>
    </row>
    <row r="115" spans="1:8" ht="24.75" customHeight="1">
      <c r="A115" s="268" t="s">
        <v>434</v>
      </c>
      <c r="B115" s="358"/>
      <c r="C115" s="269" t="s">
        <v>264</v>
      </c>
      <c r="D115" s="269" t="s">
        <v>292</v>
      </c>
      <c r="E115" s="269"/>
      <c r="F115" s="269"/>
      <c r="G115" s="269"/>
      <c r="H115" s="270">
        <f>H116+H126</f>
        <v>871.1</v>
      </c>
    </row>
    <row r="116" spans="1:8" ht="21.75" customHeight="1">
      <c r="A116" s="268" t="s">
        <v>434</v>
      </c>
      <c r="B116" s="358"/>
      <c r="C116" s="269" t="s">
        <v>264</v>
      </c>
      <c r="D116" s="269" t="s">
        <v>254</v>
      </c>
      <c r="E116" s="269"/>
      <c r="F116" s="269"/>
      <c r="G116" s="269"/>
      <c r="H116" s="270">
        <f>H117+H123</f>
        <v>330</v>
      </c>
    </row>
    <row r="117" spans="1:8" ht="21.75" customHeight="1">
      <c r="A117" s="268" t="s">
        <v>459</v>
      </c>
      <c r="B117" s="363"/>
      <c r="C117" s="269" t="s">
        <v>264</v>
      </c>
      <c r="D117" s="269" t="s">
        <v>254</v>
      </c>
      <c r="E117" s="277">
        <v>6840000000</v>
      </c>
      <c r="F117" s="269"/>
      <c r="G117" s="269"/>
      <c r="H117" s="270">
        <f>H118</f>
        <v>315</v>
      </c>
    </row>
    <row r="118" spans="1:8" ht="21.75" customHeight="1">
      <c r="A118" s="276" t="s">
        <v>672</v>
      </c>
      <c r="B118" s="278"/>
      <c r="C118" s="313" t="s">
        <v>264</v>
      </c>
      <c r="D118" s="313" t="s">
        <v>254</v>
      </c>
      <c r="E118" s="269" t="s">
        <v>92</v>
      </c>
      <c r="F118" s="313"/>
      <c r="G118" s="313"/>
      <c r="H118" s="279">
        <f>H119</f>
        <v>315</v>
      </c>
    </row>
    <row r="119" spans="1:8" ht="21.75" customHeight="1">
      <c r="A119" s="276" t="s">
        <v>710</v>
      </c>
      <c r="B119" s="358"/>
      <c r="C119" s="269" t="s">
        <v>264</v>
      </c>
      <c r="D119" s="269" t="s">
        <v>254</v>
      </c>
      <c r="E119" s="269" t="s">
        <v>92</v>
      </c>
      <c r="F119" s="269" t="s">
        <v>677</v>
      </c>
      <c r="G119" s="269"/>
      <c r="H119" s="270">
        <f>SUM(H120)</f>
        <v>315</v>
      </c>
    </row>
    <row r="120" spans="1:8" ht="25.5" customHeight="1">
      <c r="A120" s="268" t="s">
        <v>678</v>
      </c>
      <c r="B120" s="358"/>
      <c r="C120" s="269" t="s">
        <v>264</v>
      </c>
      <c r="D120" s="269" t="s">
        <v>254</v>
      </c>
      <c r="E120" s="269" t="s">
        <v>92</v>
      </c>
      <c r="F120" s="269" t="s">
        <v>679</v>
      </c>
      <c r="G120" s="269"/>
      <c r="H120" s="270">
        <f>H121+H122</f>
        <v>315</v>
      </c>
    </row>
    <row r="121" spans="1:8" ht="22.5" customHeight="1">
      <c r="A121" s="268" t="s">
        <v>707</v>
      </c>
      <c r="B121" s="358"/>
      <c r="C121" s="269" t="s">
        <v>264</v>
      </c>
      <c r="D121" s="269" t="s">
        <v>254</v>
      </c>
      <c r="E121" s="269" t="s">
        <v>92</v>
      </c>
      <c r="F121" s="269" t="s">
        <v>36</v>
      </c>
      <c r="G121" s="269" t="s">
        <v>38</v>
      </c>
      <c r="H121" s="270">
        <v>225</v>
      </c>
    </row>
    <row r="122" spans="1:8" ht="22.5" customHeight="1">
      <c r="A122" s="268" t="s">
        <v>707</v>
      </c>
      <c r="B122" s="358"/>
      <c r="C122" s="269" t="s">
        <v>264</v>
      </c>
      <c r="D122" s="269" t="s">
        <v>254</v>
      </c>
      <c r="E122" s="269" t="s">
        <v>92</v>
      </c>
      <c r="F122" s="269" t="s">
        <v>76</v>
      </c>
      <c r="G122" s="269" t="s">
        <v>38</v>
      </c>
      <c r="H122" s="270">
        <v>90</v>
      </c>
    </row>
    <row r="123" spans="1:8" ht="23.25" customHeight="1">
      <c r="A123" s="276" t="s">
        <v>710</v>
      </c>
      <c r="B123" s="358"/>
      <c r="C123" s="269" t="s">
        <v>264</v>
      </c>
      <c r="D123" s="269" t="s">
        <v>254</v>
      </c>
      <c r="E123" s="269" t="s">
        <v>838</v>
      </c>
      <c r="F123" s="269" t="s">
        <v>677</v>
      </c>
      <c r="G123" s="269" t="s">
        <v>40</v>
      </c>
      <c r="H123" s="270">
        <f>H124</f>
        <v>15</v>
      </c>
    </row>
    <row r="124" spans="1:8" ht="23.25" customHeight="1">
      <c r="A124" s="268" t="s">
        <v>678</v>
      </c>
      <c r="B124" s="358"/>
      <c r="C124" s="269" t="s">
        <v>264</v>
      </c>
      <c r="D124" s="269" t="s">
        <v>254</v>
      </c>
      <c r="E124" s="269" t="s">
        <v>838</v>
      </c>
      <c r="F124" s="269" t="s">
        <v>679</v>
      </c>
      <c r="G124" s="269"/>
      <c r="H124" s="270">
        <f>H125</f>
        <v>15</v>
      </c>
    </row>
    <row r="125" spans="1:8" ht="22.5" customHeight="1">
      <c r="A125" s="268" t="s">
        <v>707</v>
      </c>
      <c r="B125" s="358"/>
      <c r="C125" s="269" t="s">
        <v>264</v>
      </c>
      <c r="D125" s="269" t="s">
        <v>254</v>
      </c>
      <c r="E125" s="269" t="s">
        <v>93</v>
      </c>
      <c r="F125" s="269" t="s">
        <v>36</v>
      </c>
      <c r="G125" s="269" t="s">
        <v>39</v>
      </c>
      <c r="H125" s="270">
        <v>15</v>
      </c>
    </row>
    <row r="126" spans="1:8" ht="21.75" customHeight="1">
      <c r="A126" s="360" t="s">
        <v>42</v>
      </c>
      <c r="B126" s="358"/>
      <c r="C126" s="269" t="s">
        <v>264</v>
      </c>
      <c r="D126" s="269" t="s">
        <v>260</v>
      </c>
      <c r="E126" s="269"/>
      <c r="F126" s="269"/>
      <c r="G126" s="269"/>
      <c r="H126" s="270">
        <f>H127</f>
        <v>541.1</v>
      </c>
    </row>
    <row r="127" spans="1:8" ht="21.75" customHeight="1">
      <c r="A127" s="268" t="s">
        <v>488</v>
      </c>
      <c r="B127" s="358"/>
      <c r="C127" s="269" t="s">
        <v>264</v>
      </c>
      <c r="D127" s="269" t="s">
        <v>260</v>
      </c>
      <c r="E127" s="269" t="s">
        <v>711</v>
      </c>
      <c r="F127" s="269"/>
      <c r="G127" s="269"/>
      <c r="H127" s="270">
        <f>H128</f>
        <v>541.1</v>
      </c>
    </row>
    <row r="128" spans="1:8" ht="21.75" customHeight="1">
      <c r="A128" s="268" t="s">
        <v>42</v>
      </c>
      <c r="B128" s="358"/>
      <c r="C128" s="269" t="s">
        <v>264</v>
      </c>
      <c r="D128" s="269" t="s">
        <v>260</v>
      </c>
      <c r="E128" s="269" t="s">
        <v>97</v>
      </c>
      <c r="F128" s="269"/>
      <c r="G128" s="269"/>
      <c r="H128" s="270">
        <f>SUM(H129)</f>
        <v>541.1</v>
      </c>
    </row>
    <row r="129" spans="1:8" ht="21.75" customHeight="1">
      <c r="A129" s="268" t="s">
        <v>712</v>
      </c>
      <c r="B129" s="358"/>
      <c r="C129" s="269" t="s">
        <v>264</v>
      </c>
      <c r="D129" s="269" t="s">
        <v>260</v>
      </c>
      <c r="E129" s="269" t="s">
        <v>97</v>
      </c>
      <c r="F129" s="269" t="s">
        <v>677</v>
      </c>
      <c r="G129" s="269"/>
      <c r="H129" s="270">
        <f>SUM(H130)</f>
        <v>541.1</v>
      </c>
    </row>
    <row r="130" spans="1:8" ht="25.5" customHeight="1">
      <c r="A130" s="268" t="s">
        <v>676</v>
      </c>
      <c r="B130" s="358"/>
      <c r="C130" s="269" t="s">
        <v>264</v>
      </c>
      <c r="D130" s="269" t="s">
        <v>260</v>
      </c>
      <c r="E130" s="269" t="s">
        <v>97</v>
      </c>
      <c r="F130" s="269" t="s">
        <v>679</v>
      </c>
      <c r="G130" s="269"/>
      <c r="H130" s="270">
        <f>H131+H132</f>
        <v>541.1</v>
      </c>
    </row>
    <row r="131" spans="1:8" ht="21.75" customHeight="1">
      <c r="A131" s="268" t="s">
        <v>678</v>
      </c>
      <c r="B131" s="358"/>
      <c r="C131" s="269" t="s">
        <v>264</v>
      </c>
      <c r="D131" s="269" t="s">
        <v>260</v>
      </c>
      <c r="E131" s="269" t="s">
        <v>97</v>
      </c>
      <c r="F131" s="269" t="s">
        <v>36</v>
      </c>
      <c r="G131" s="269"/>
      <c r="H131" s="270">
        <v>536.1</v>
      </c>
    </row>
    <row r="132" spans="1:8" ht="27.75" customHeight="1">
      <c r="A132" s="268" t="s">
        <v>680</v>
      </c>
      <c r="B132" s="359"/>
      <c r="C132" s="269" t="s">
        <v>264</v>
      </c>
      <c r="D132" s="269" t="s">
        <v>260</v>
      </c>
      <c r="E132" s="269" t="s">
        <v>97</v>
      </c>
      <c r="F132" s="269" t="s">
        <v>76</v>
      </c>
      <c r="G132" s="269" t="s">
        <v>98</v>
      </c>
      <c r="H132" s="270">
        <v>5</v>
      </c>
    </row>
    <row r="133" spans="1:8" ht="21.75" customHeight="1">
      <c r="A133" s="268" t="s">
        <v>713</v>
      </c>
      <c r="B133" s="358"/>
      <c r="C133" s="269" t="s">
        <v>265</v>
      </c>
      <c r="D133" s="269" t="s">
        <v>253</v>
      </c>
      <c r="E133" s="269"/>
      <c r="F133" s="269"/>
      <c r="G133" s="269"/>
      <c r="H133" s="270">
        <f>H135</f>
        <v>100</v>
      </c>
    </row>
    <row r="134" spans="1:8" ht="21.75" customHeight="1">
      <c r="A134" s="268" t="s">
        <v>714</v>
      </c>
      <c r="B134" s="361"/>
      <c r="C134" s="269" t="s">
        <v>265</v>
      </c>
      <c r="D134" s="269" t="s">
        <v>253</v>
      </c>
      <c r="E134" s="269" t="s">
        <v>715</v>
      </c>
      <c r="F134" s="269"/>
      <c r="G134" s="269"/>
      <c r="H134" s="270">
        <f>H137</f>
        <v>100</v>
      </c>
    </row>
    <row r="135" spans="1:8" ht="21.75" customHeight="1">
      <c r="A135" s="276" t="s">
        <v>672</v>
      </c>
      <c r="B135" s="358"/>
      <c r="C135" s="269" t="s">
        <v>265</v>
      </c>
      <c r="D135" s="269" t="s">
        <v>253</v>
      </c>
      <c r="E135" s="269" t="s">
        <v>716</v>
      </c>
      <c r="F135" s="269" t="s">
        <v>677</v>
      </c>
      <c r="G135" s="269"/>
      <c r="H135" s="270">
        <f>H137</f>
        <v>100</v>
      </c>
    </row>
    <row r="136" spans="1:10" ht="21.75" customHeight="1">
      <c r="A136" s="268" t="s">
        <v>676</v>
      </c>
      <c r="B136" s="358"/>
      <c r="C136" s="269" t="s">
        <v>265</v>
      </c>
      <c r="D136" s="269" t="s">
        <v>253</v>
      </c>
      <c r="E136" s="269" t="s">
        <v>102</v>
      </c>
      <c r="F136" s="269" t="s">
        <v>679</v>
      </c>
      <c r="G136" s="269"/>
      <c r="H136" s="270">
        <f>H137</f>
        <v>100</v>
      </c>
      <c r="J136" s="280"/>
    </row>
    <row r="137" spans="1:8" ht="28.5" customHeight="1">
      <c r="A137" s="268" t="s">
        <v>678</v>
      </c>
      <c r="B137" s="358"/>
      <c r="C137" s="269" t="s">
        <v>265</v>
      </c>
      <c r="D137" s="269" t="s">
        <v>253</v>
      </c>
      <c r="E137" s="269" t="s">
        <v>102</v>
      </c>
      <c r="F137" s="269" t="s">
        <v>36</v>
      </c>
      <c r="G137" s="269"/>
      <c r="H137" s="270">
        <v>100</v>
      </c>
    </row>
    <row r="138" spans="1:8" ht="21.75" customHeight="1">
      <c r="A138" s="273" t="s">
        <v>42</v>
      </c>
      <c r="B138" s="358"/>
      <c r="C138" s="269" t="s">
        <v>262</v>
      </c>
      <c r="D138" s="269" t="s">
        <v>292</v>
      </c>
      <c r="E138" s="269"/>
      <c r="F138" s="269"/>
      <c r="G138" s="269"/>
      <c r="H138" s="270">
        <f>H139</f>
        <v>518.7</v>
      </c>
    </row>
    <row r="139" spans="1:8" ht="21.75" customHeight="1">
      <c r="A139" s="268" t="s">
        <v>446</v>
      </c>
      <c r="B139" s="358"/>
      <c r="C139" s="269" t="s">
        <v>262</v>
      </c>
      <c r="D139" s="269" t="s">
        <v>253</v>
      </c>
      <c r="E139" s="269"/>
      <c r="F139" s="269"/>
      <c r="G139" s="269"/>
      <c r="H139" s="270">
        <f>H140</f>
        <v>518.7</v>
      </c>
    </row>
    <row r="140" spans="1:8" ht="21.75" customHeight="1">
      <c r="A140" s="268" t="s">
        <v>717</v>
      </c>
      <c r="B140" s="358"/>
      <c r="C140" s="269" t="s">
        <v>262</v>
      </c>
      <c r="D140" s="269" t="s">
        <v>253</v>
      </c>
      <c r="E140" s="269" t="s">
        <v>718</v>
      </c>
      <c r="F140" s="269"/>
      <c r="G140" s="269"/>
      <c r="H140" s="270">
        <f>H141</f>
        <v>518.7</v>
      </c>
    </row>
    <row r="141" spans="1:8" ht="21.75" customHeight="1">
      <c r="A141" s="268" t="s">
        <v>672</v>
      </c>
      <c r="B141" s="358"/>
      <c r="C141" s="269" t="s">
        <v>262</v>
      </c>
      <c r="D141" s="269" t="s">
        <v>253</v>
      </c>
      <c r="E141" s="269" t="s">
        <v>105</v>
      </c>
      <c r="F141" s="269"/>
      <c r="G141" s="269"/>
      <c r="H141" s="270">
        <f>H142</f>
        <v>518.7</v>
      </c>
    </row>
    <row r="142" spans="1:8" ht="21.75" customHeight="1">
      <c r="A142" s="268" t="s">
        <v>719</v>
      </c>
      <c r="B142" s="358"/>
      <c r="C142" s="269" t="s">
        <v>262</v>
      </c>
      <c r="D142" s="269" t="s">
        <v>253</v>
      </c>
      <c r="E142" s="269" t="s">
        <v>105</v>
      </c>
      <c r="F142" s="269" t="s">
        <v>720</v>
      </c>
      <c r="G142" s="269"/>
      <c r="H142" s="270">
        <f>H143</f>
        <v>518.7</v>
      </c>
    </row>
    <row r="143" spans="1:8" ht="19.5" customHeight="1">
      <c r="A143" s="268" t="s">
        <v>721</v>
      </c>
      <c r="B143" s="358"/>
      <c r="C143" s="269" t="s">
        <v>262</v>
      </c>
      <c r="D143" s="269" t="s">
        <v>253</v>
      </c>
      <c r="E143" s="269" t="s">
        <v>105</v>
      </c>
      <c r="F143" s="269" t="s">
        <v>41</v>
      </c>
      <c r="G143" s="269"/>
      <c r="H143" s="270">
        <v>518.7</v>
      </c>
    </row>
    <row r="144" spans="1:8" ht="21.75" customHeight="1">
      <c r="A144" s="273" t="s">
        <v>722</v>
      </c>
      <c r="B144" s="358"/>
      <c r="C144" s="269" t="s">
        <v>258</v>
      </c>
      <c r="D144" s="269" t="s">
        <v>292</v>
      </c>
      <c r="E144" s="269"/>
      <c r="F144" s="269"/>
      <c r="G144" s="269"/>
      <c r="H144" s="270">
        <f aca="true" t="shared" si="0" ref="H144:H149">SUM(H145)</f>
        <v>144.6</v>
      </c>
    </row>
    <row r="145" spans="1:8" ht="21.75" customHeight="1">
      <c r="A145" s="268" t="s">
        <v>723</v>
      </c>
      <c r="B145" s="358"/>
      <c r="C145" s="269" t="s">
        <v>258</v>
      </c>
      <c r="D145" s="269" t="s">
        <v>254</v>
      </c>
      <c r="E145" s="269"/>
      <c r="F145" s="269"/>
      <c r="G145" s="269"/>
      <c r="H145" s="270">
        <f t="shared" si="0"/>
        <v>144.6</v>
      </c>
    </row>
    <row r="146" spans="1:8" ht="21.75" customHeight="1">
      <c r="A146" s="268" t="s">
        <v>108</v>
      </c>
      <c r="B146" s="358"/>
      <c r="C146" s="269" t="s">
        <v>258</v>
      </c>
      <c r="D146" s="269" t="s">
        <v>254</v>
      </c>
      <c r="E146" s="269" t="s">
        <v>724</v>
      </c>
      <c r="F146" s="269"/>
      <c r="G146" s="269"/>
      <c r="H146" s="270">
        <f t="shared" si="0"/>
        <v>144.6</v>
      </c>
    </row>
    <row r="147" spans="1:8" ht="21.75" customHeight="1">
      <c r="A147" s="268" t="s">
        <v>672</v>
      </c>
      <c r="B147" s="358"/>
      <c r="C147" s="269" t="s">
        <v>258</v>
      </c>
      <c r="D147" s="269" t="s">
        <v>254</v>
      </c>
      <c r="E147" s="269" t="s">
        <v>110</v>
      </c>
      <c r="F147" s="269"/>
      <c r="G147" s="269"/>
      <c r="H147" s="270">
        <f t="shared" si="0"/>
        <v>144.6</v>
      </c>
    </row>
    <row r="148" spans="1:8" ht="21.75" customHeight="1">
      <c r="A148" s="268" t="s">
        <v>725</v>
      </c>
      <c r="B148" s="358"/>
      <c r="C148" s="269" t="s">
        <v>258</v>
      </c>
      <c r="D148" s="269" t="s">
        <v>254</v>
      </c>
      <c r="E148" s="269" t="s">
        <v>110</v>
      </c>
      <c r="F148" s="269" t="s">
        <v>677</v>
      </c>
      <c r="G148" s="269"/>
      <c r="H148" s="270">
        <f t="shared" si="0"/>
        <v>144.6</v>
      </c>
    </row>
    <row r="149" spans="1:8" ht="21.75" customHeight="1">
      <c r="A149" s="268" t="s">
        <v>676</v>
      </c>
      <c r="B149" s="358"/>
      <c r="C149" s="269" t="s">
        <v>258</v>
      </c>
      <c r="D149" s="269" t="s">
        <v>254</v>
      </c>
      <c r="E149" s="269" t="s">
        <v>110</v>
      </c>
      <c r="F149" s="269" t="s">
        <v>679</v>
      </c>
      <c r="G149" s="269"/>
      <c r="H149" s="270">
        <f t="shared" si="0"/>
        <v>144.6</v>
      </c>
    </row>
    <row r="150" spans="1:8" ht="23.25" customHeight="1">
      <c r="A150" s="268" t="s">
        <v>678</v>
      </c>
      <c r="B150" s="358"/>
      <c r="C150" s="269" t="s">
        <v>258</v>
      </c>
      <c r="D150" s="269" t="s">
        <v>254</v>
      </c>
      <c r="E150" s="269" t="s">
        <v>110</v>
      </c>
      <c r="F150" s="269" t="s">
        <v>36</v>
      </c>
      <c r="G150" s="269"/>
      <c r="H150" s="270">
        <v>144.6</v>
      </c>
    </row>
    <row r="151" spans="1:8" ht="24" customHeight="1">
      <c r="A151" s="268" t="s">
        <v>680</v>
      </c>
      <c r="B151" s="359"/>
      <c r="C151" s="269" t="s">
        <v>258</v>
      </c>
      <c r="D151" s="269" t="s">
        <v>254</v>
      </c>
      <c r="E151" s="269" t="s">
        <v>110</v>
      </c>
      <c r="F151" s="269" t="s">
        <v>36</v>
      </c>
      <c r="G151" s="269" t="s">
        <v>40</v>
      </c>
      <c r="H151" s="270">
        <v>114.6</v>
      </c>
    </row>
    <row r="152" spans="1:8" ht="21.75" customHeight="1">
      <c r="A152" s="268" t="s">
        <v>726</v>
      </c>
      <c r="B152" s="358"/>
      <c r="C152" s="269" t="s">
        <v>259</v>
      </c>
      <c r="D152" s="269" t="s">
        <v>253</v>
      </c>
      <c r="E152" s="269"/>
      <c r="F152" s="269"/>
      <c r="G152" s="269"/>
      <c r="H152" s="270">
        <f>H153</f>
        <v>0.2</v>
      </c>
    </row>
    <row r="153" spans="1:8" ht="21.75" customHeight="1">
      <c r="A153" s="268" t="s">
        <v>224</v>
      </c>
      <c r="B153" s="358"/>
      <c r="C153" s="269" t="s">
        <v>259</v>
      </c>
      <c r="D153" s="269" t="s">
        <v>253</v>
      </c>
      <c r="E153" s="275">
        <v>7100000000</v>
      </c>
      <c r="F153" s="269"/>
      <c r="G153" s="269"/>
      <c r="H153" s="270">
        <f>H154</f>
        <v>0.2</v>
      </c>
    </row>
    <row r="154" spans="1:8" ht="21.75" customHeight="1">
      <c r="A154" s="268" t="s">
        <v>727</v>
      </c>
      <c r="B154" s="358"/>
      <c r="C154" s="269" t="s">
        <v>259</v>
      </c>
      <c r="D154" s="269" t="s">
        <v>253</v>
      </c>
      <c r="E154" s="275">
        <v>7110020010</v>
      </c>
      <c r="F154" s="269"/>
      <c r="G154" s="269"/>
      <c r="H154" s="270">
        <f>H155</f>
        <v>0.2</v>
      </c>
    </row>
    <row r="155" spans="1:8" ht="21.75" customHeight="1">
      <c r="A155" s="268" t="s">
        <v>728</v>
      </c>
      <c r="B155" s="358"/>
      <c r="C155" s="269" t="s">
        <v>259</v>
      </c>
      <c r="D155" s="269" t="s">
        <v>253</v>
      </c>
      <c r="E155" s="275">
        <v>7110020010</v>
      </c>
      <c r="F155" s="269" t="s">
        <v>298</v>
      </c>
      <c r="G155" s="269"/>
      <c r="H155" s="270">
        <f>H156</f>
        <v>0.2</v>
      </c>
    </row>
    <row r="156" spans="1:8" ht="19.5" customHeight="1">
      <c r="A156" s="268" t="s">
        <v>729</v>
      </c>
      <c r="B156" s="358"/>
      <c r="C156" s="269" t="s">
        <v>259</v>
      </c>
      <c r="D156" s="269" t="s">
        <v>253</v>
      </c>
      <c r="E156" s="275">
        <v>7110020010</v>
      </c>
      <c r="F156" s="269" t="s">
        <v>114</v>
      </c>
      <c r="G156" s="269"/>
      <c r="H156" s="270">
        <v>0.2</v>
      </c>
    </row>
    <row r="157" spans="1:8" ht="21.75" customHeight="1">
      <c r="A157" s="268" t="s">
        <v>268</v>
      </c>
      <c r="B157" s="358"/>
      <c r="C157" s="269"/>
      <c r="D157" s="269"/>
      <c r="E157" s="269"/>
      <c r="F157" s="269"/>
      <c r="G157" s="269"/>
      <c r="H157" s="270">
        <f>H14+H75+H83+H95+H115+H138+H144+H133+H152</f>
        <v>8271.000000000002</v>
      </c>
    </row>
    <row r="158" spans="1:8" ht="12">
      <c r="A158" s="281"/>
      <c r="B158" s="282"/>
      <c r="C158" s="283"/>
      <c r="H158" s="284"/>
    </row>
    <row r="159" spans="1:8" ht="10.5" customHeight="1" hidden="1">
      <c r="A159" s="282"/>
      <c r="B159" s="285"/>
      <c r="C159" s="285"/>
      <c r="D159" s="285"/>
      <c r="E159" s="285"/>
      <c r="F159" s="285"/>
      <c r="H159" s="284"/>
    </row>
    <row r="160" spans="1:8" ht="12">
      <c r="A160" s="285" t="s">
        <v>730</v>
      </c>
      <c r="D160" s="375"/>
      <c r="E160" s="375"/>
      <c r="F160" s="375"/>
      <c r="G160" s="375"/>
      <c r="H160" s="284"/>
    </row>
  </sheetData>
  <sheetProtection/>
  <mergeCells count="16">
    <mergeCell ref="A4:H4"/>
    <mergeCell ref="G1:H1"/>
    <mergeCell ref="C3:H3"/>
    <mergeCell ref="A9:H9"/>
    <mergeCell ref="A2:H2"/>
    <mergeCell ref="A5:H5"/>
    <mergeCell ref="D7:H7"/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60"/>
  <sheetViews>
    <sheetView zoomScalePageLayoutView="0" workbookViewId="0" topLeftCell="A136">
      <selection activeCell="L148" sqref="L148"/>
    </sheetView>
  </sheetViews>
  <sheetFormatPr defaultColWidth="9.140625" defaultRowHeight="15"/>
  <cols>
    <col min="1" max="1" width="52.140625" style="258" customWidth="1"/>
    <col min="2" max="2" width="8.140625" style="258" hidden="1" customWidth="1"/>
    <col min="3" max="3" width="7.8515625" style="383" customWidth="1"/>
    <col min="4" max="4" width="7.8515625" style="401" customWidth="1"/>
    <col min="5" max="5" width="8.00390625" style="401" customWidth="1"/>
    <col min="6" max="6" width="10.140625" style="401" customWidth="1"/>
    <col min="7" max="7" width="7.421875" style="401" customWidth="1"/>
    <col min="8" max="8" width="8.421875" style="401" hidden="1" customWidth="1"/>
    <col min="9" max="9" width="10.57421875" style="286" customWidth="1"/>
    <col min="10" max="10" width="8.8515625" style="260" customWidth="1"/>
    <col min="11" max="16384" width="9.140625" style="260" customWidth="1"/>
  </cols>
  <sheetData>
    <row r="1" spans="8:9" ht="19.5" customHeight="1">
      <c r="H1" s="569"/>
      <c r="I1" s="569"/>
    </row>
    <row r="2" spans="1:10" s="262" customFormat="1" ht="14.25" customHeight="1">
      <c r="A2" s="570" t="s">
        <v>731</v>
      </c>
      <c r="B2" s="570"/>
      <c r="C2" s="570"/>
      <c r="D2" s="570"/>
      <c r="E2" s="570"/>
      <c r="F2" s="570"/>
      <c r="G2" s="570"/>
      <c r="H2" s="570"/>
      <c r="I2" s="570"/>
      <c r="J2" s="261"/>
    </row>
    <row r="3" spans="1:10" s="262" customFormat="1" ht="14.25" customHeight="1">
      <c r="A3" s="402"/>
      <c r="B3" s="402"/>
      <c r="C3" s="384"/>
      <c r="D3" s="570" t="s">
        <v>656</v>
      </c>
      <c r="E3" s="570"/>
      <c r="F3" s="570"/>
      <c r="G3" s="570"/>
      <c r="H3" s="570"/>
      <c r="I3" s="570"/>
      <c r="J3" s="261"/>
    </row>
    <row r="4" spans="1:10" s="262" customFormat="1" ht="14.25" customHeight="1">
      <c r="A4" s="568" t="s">
        <v>235</v>
      </c>
      <c r="B4" s="568"/>
      <c r="C4" s="568"/>
      <c r="D4" s="568"/>
      <c r="E4" s="568"/>
      <c r="F4" s="568"/>
      <c r="G4" s="568"/>
      <c r="H4" s="568"/>
      <c r="I4" s="568"/>
      <c r="J4" s="261"/>
    </row>
    <row r="5" spans="1:10" s="262" customFormat="1" ht="15" customHeight="1">
      <c r="A5" s="572" t="s">
        <v>861</v>
      </c>
      <c r="B5" s="572"/>
      <c r="C5" s="572"/>
      <c r="D5" s="572"/>
      <c r="E5" s="572"/>
      <c r="F5" s="572"/>
      <c r="G5" s="572"/>
      <c r="H5" s="572"/>
      <c r="I5" s="572"/>
      <c r="J5" s="261"/>
    </row>
    <row r="6" spans="1:9" ht="9.75" customHeight="1">
      <c r="A6" s="263"/>
      <c r="B6" s="263"/>
      <c r="C6" s="385"/>
      <c r="D6" s="263"/>
      <c r="E6" s="263"/>
      <c r="F6" s="263"/>
      <c r="G6" s="263"/>
      <c r="H6" s="263"/>
      <c r="I6" s="263"/>
    </row>
    <row r="7" spans="1:9" s="262" customFormat="1" ht="14.25" customHeight="1" hidden="1">
      <c r="A7" s="403"/>
      <c r="B7" s="403"/>
      <c r="C7" s="383"/>
      <c r="D7" s="403"/>
      <c r="E7" s="572"/>
      <c r="F7" s="572"/>
      <c r="G7" s="572"/>
      <c r="H7" s="572"/>
      <c r="I7" s="572"/>
    </row>
    <row r="8" spans="1:9" ht="15" customHeight="1">
      <c r="A8" s="575" t="s">
        <v>848</v>
      </c>
      <c r="B8" s="557"/>
      <c r="C8" s="557"/>
      <c r="D8" s="557"/>
      <c r="E8" s="557"/>
      <c r="F8" s="557"/>
      <c r="G8" s="557"/>
      <c r="H8" s="557"/>
      <c r="I8" s="557"/>
    </row>
    <row r="9" spans="1:12" ht="30.75" customHeight="1">
      <c r="A9" s="557"/>
      <c r="B9" s="557"/>
      <c r="C9" s="557"/>
      <c r="D9" s="557"/>
      <c r="E9" s="557"/>
      <c r="F9" s="557"/>
      <c r="G9" s="557"/>
      <c r="H9" s="557"/>
      <c r="I9" s="557"/>
      <c r="L9" s="262"/>
    </row>
    <row r="10" spans="1:9" ht="15" customHeight="1">
      <c r="A10" s="557" t="s">
        <v>841</v>
      </c>
      <c r="B10" s="557"/>
      <c r="C10" s="557"/>
      <c r="D10" s="557"/>
      <c r="E10" s="557"/>
      <c r="F10" s="557"/>
      <c r="G10" s="557"/>
      <c r="H10" s="557"/>
      <c r="I10" s="557"/>
    </row>
    <row r="11" spans="1:9" ht="14.25" customHeight="1" hidden="1">
      <c r="A11" s="264"/>
      <c r="B11" s="264"/>
      <c r="C11" s="386"/>
      <c r="D11" s="264"/>
      <c r="E11" s="264"/>
      <c r="F11" s="264"/>
      <c r="G11" s="264"/>
      <c r="H11" s="264"/>
      <c r="I11" s="264"/>
    </row>
    <row r="12" spans="1:9" s="266" customFormat="1" ht="15" customHeight="1">
      <c r="A12" s="564" t="s">
        <v>659</v>
      </c>
      <c r="B12" s="558" t="s">
        <v>361</v>
      </c>
      <c r="C12" s="573" t="s">
        <v>361</v>
      </c>
      <c r="D12" s="566" t="s">
        <v>362</v>
      </c>
      <c r="E12" s="558" t="s">
        <v>363</v>
      </c>
      <c r="F12" s="560" t="s">
        <v>660</v>
      </c>
      <c r="G12" s="560" t="s">
        <v>22</v>
      </c>
      <c r="H12" s="562" t="s">
        <v>23</v>
      </c>
      <c r="I12" s="265" t="s">
        <v>274</v>
      </c>
    </row>
    <row r="13" spans="1:9" s="266" customFormat="1" ht="17.25" customHeight="1">
      <c r="A13" s="565"/>
      <c r="B13" s="559"/>
      <c r="C13" s="574"/>
      <c r="D13" s="567"/>
      <c r="E13" s="559"/>
      <c r="F13" s="561"/>
      <c r="G13" s="561"/>
      <c r="H13" s="563"/>
      <c r="I13" s="267" t="s">
        <v>840</v>
      </c>
    </row>
    <row r="14" spans="1:9" ht="19.5" customHeight="1">
      <c r="A14" s="268" t="s">
        <v>366</v>
      </c>
      <c r="B14" s="268"/>
      <c r="C14" s="378">
        <v>759</v>
      </c>
      <c r="D14" s="269" t="s">
        <v>253</v>
      </c>
      <c r="E14" s="269" t="s">
        <v>292</v>
      </c>
      <c r="F14" s="269"/>
      <c r="G14" s="269"/>
      <c r="H14" s="269"/>
      <c r="I14" s="270">
        <f>I15+I23+I36+I42+I48</f>
        <v>4368.1</v>
      </c>
    </row>
    <row r="15" spans="1:9" ht="33.75" customHeight="1">
      <c r="A15" s="268" t="s">
        <v>662</v>
      </c>
      <c r="B15" s="268"/>
      <c r="C15" s="378">
        <v>759</v>
      </c>
      <c r="D15" s="269" t="s">
        <v>253</v>
      </c>
      <c r="E15" s="269" t="s">
        <v>254</v>
      </c>
      <c r="F15" s="269"/>
      <c r="G15" s="269"/>
      <c r="H15" s="269"/>
      <c r="I15" s="270">
        <f>I16</f>
        <v>908.5</v>
      </c>
    </row>
    <row r="16" spans="1:11" ht="24.75" customHeight="1">
      <c r="A16" s="268" t="s">
        <v>663</v>
      </c>
      <c r="B16" s="268"/>
      <c r="C16" s="378"/>
      <c r="D16" s="269" t="s">
        <v>253</v>
      </c>
      <c r="E16" s="269" t="s">
        <v>254</v>
      </c>
      <c r="F16" s="271" t="s">
        <v>664</v>
      </c>
      <c r="G16" s="269"/>
      <c r="H16" s="269"/>
      <c r="I16" s="270">
        <f>I17</f>
        <v>908.5</v>
      </c>
      <c r="K16" s="272"/>
    </row>
    <row r="17" spans="1:9" ht="21" customHeight="1">
      <c r="A17" s="268" t="s">
        <v>665</v>
      </c>
      <c r="B17" s="268"/>
      <c r="C17" s="378"/>
      <c r="D17" s="269" t="s">
        <v>253</v>
      </c>
      <c r="E17" s="269" t="s">
        <v>254</v>
      </c>
      <c r="F17" s="271" t="s">
        <v>666</v>
      </c>
      <c r="G17" s="269"/>
      <c r="H17" s="269"/>
      <c r="I17" s="270">
        <f>I18</f>
        <v>908.5</v>
      </c>
    </row>
    <row r="18" spans="1:9" ht="33.75" customHeight="1">
      <c r="A18" s="268" t="s">
        <v>667</v>
      </c>
      <c r="B18" s="268"/>
      <c r="C18" s="378"/>
      <c r="D18" s="269" t="s">
        <v>253</v>
      </c>
      <c r="E18" s="269" t="s">
        <v>254</v>
      </c>
      <c r="F18" s="271" t="s">
        <v>666</v>
      </c>
      <c r="G18" s="269" t="s">
        <v>668</v>
      </c>
      <c r="H18" s="269"/>
      <c r="I18" s="270">
        <f>SUM(I19)</f>
        <v>908.5</v>
      </c>
    </row>
    <row r="19" spans="1:9" ht="32.25" customHeight="1">
      <c r="A19" s="268" t="s">
        <v>669</v>
      </c>
      <c r="B19" s="268"/>
      <c r="C19" s="378"/>
      <c r="D19" s="269" t="s">
        <v>253</v>
      </c>
      <c r="E19" s="269" t="s">
        <v>254</v>
      </c>
      <c r="F19" s="271" t="s">
        <v>666</v>
      </c>
      <c r="G19" s="269" t="s">
        <v>670</v>
      </c>
      <c r="H19" s="269"/>
      <c r="I19" s="270">
        <v>908.5</v>
      </c>
    </row>
    <row r="20" spans="1:9" ht="33.75" customHeight="1" hidden="1">
      <c r="A20" s="268" t="s">
        <v>372</v>
      </c>
      <c r="B20" s="268"/>
      <c r="C20" s="378"/>
      <c r="D20" s="269" t="s">
        <v>253</v>
      </c>
      <c r="E20" s="269" t="s">
        <v>254</v>
      </c>
      <c r="F20" s="271" t="s">
        <v>666</v>
      </c>
      <c r="G20" s="269" t="s">
        <v>26</v>
      </c>
      <c r="H20" s="269"/>
      <c r="I20" s="270">
        <f>SUM(I21:I22)</f>
        <v>635.6</v>
      </c>
    </row>
    <row r="21" spans="1:9" ht="33.75" customHeight="1" hidden="1">
      <c r="A21" s="268" t="s">
        <v>33</v>
      </c>
      <c r="B21" s="268"/>
      <c r="C21" s="378"/>
      <c r="D21" s="269" t="s">
        <v>253</v>
      </c>
      <c r="E21" s="269" t="s">
        <v>254</v>
      </c>
      <c r="F21" s="271" t="s">
        <v>666</v>
      </c>
      <c r="G21" s="269" t="s">
        <v>26</v>
      </c>
      <c r="H21" s="269" t="s">
        <v>27</v>
      </c>
      <c r="I21" s="270">
        <v>488.2</v>
      </c>
    </row>
    <row r="22" spans="1:9" ht="33.75" customHeight="1" hidden="1">
      <c r="A22" s="268" t="s">
        <v>28</v>
      </c>
      <c r="B22" s="268"/>
      <c r="C22" s="378"/>
      <c r="D22" s="269" t="s">
        <v>253</v>
      </c>
      <c r="E22" s="269" t="s">
        <v>254</v>
      </c>
      <c r="F22" s="271" t="s">
        <v>666</v>
      </c>
      <c r="G22" s="269" t="s">
        <v>29</v>
      </c>
      <c r="H22" s="269" t="s">
        <v>30</v>
      </c>
      <c r="I22" s="270">
        <v>147.4</v>
      </c>
    </row>
    <row r="23" spans="1:9" ht="36.75" customHeight="1">
      <c r="A23" s="268" t="s">
        <v>671</v>
      </c>
      <c r="B23" s="268"/>
      <c r="C23" s="378">
        <v>759</v>
      </c>
      <c r="D23" s="269" t="s">
        <v>253</v>
      </c>
      <c r="E23" s="269" t="s">
        <v>256</v>
      </c>
      <c r="F23" s="269"/>
      <c r="G23" s="269"/>
      <c r="H23" s="269"/>
      <c r="I23" s="270">
        <f>I26+I31+I35</f>
        <v>2976.8</v>
      </c>
    </row>
    <row r="24" spans="1:9" ht="21" customHeight="1">
      <c r="A24" s="268" t="s">
        <v>672</v>
      </c>
      <c r="B24" s="268"/>
      <c r="C24" s="378"/>
      <c r="D24" s="269" t="s">
        <v>253</v>
      </c>
      <c r="E24" s="269" t="s">
        <v>256</v>
      </c>
      <c r="F24" s="271" t="s">
        <v>673</v>
      </c>
      <c r="G24" s="269"/>
      <c r="H24" s="269"/>
      <c r="I24" s="270">
        <f>SUM(I31+I28)</f>
        <v>2042.6000000000001</v>
      </c>
    </row>
    <row r="25" spans="1:9" ht="21" customHeight="1">
      <c r="A25" s="268" t="s">
        <v>674</v>
      </c>
      <c r="B25" s="268"/>
      <c r="C25" s="378"/>
      <c r="D25" s="269" t="s">
        <v>253</v>
      </c>
      <c r="E25" s="269" t="s">
        <v>256</v>
      </c>
      <c r="F25" s="271" t="s">
        <v>675</v>
      </c>
      <c r="G25" s="269"/>
      <c r="H25" s="269"/>
      <c r="I25" s="270">
        <f>SUM(I31+I28)</f>
        <v>2042.6000000000001</v>
      </c>
    </row>
    <row r="26" spans="1:9" ht="51" customHeight="1">
      <c r="A26" s="268" t="s">
        <v>667</v>
      </c>
      <c r="B26" s="268"/>
      <c r="C26" s="378"/>
      <c r="D26" s="269" t="s">
        <v>253</v>
      </c>
      <c r="E26" s="269" t="s">
        <v>256</v>
      </c>
      <c r="F26" s="271" t="s">
        <v>675</v>
      </c>
      <c r="G26" s="269" t="s">
        <v>668</v>
      </c>
      <c r="H26" s="269"/>
      <c r="I26" s="270">
        <f>I27</f>
        <v>2686.8</v>
      </c>
    </row>
    <row r="27" spans="1:9" ht="25.5" customHeight="1">
      <c r="A27" s="268" t="s">
        <v>669</v>
      </c>
      <c r="B27" s="268"/>
      <c r="C27" s="378"/>
      <c r="D27" s="269" t="s">
        <v>253</v>
      </c>
      <c r="E27" s="269" t="s">
        <v>256</v>
      </c>
      <c r="F27" s="271" t="s">
        <v>675</v>
      </c>
      <c r="G27" s="269" t="s">
        <v>670</v>
      </c>
      <c r="H27" s="269"/>
      <c r="I27" s="270">
        <v>2686.8</v>
      </c>
    </row>
    <row r="28" spans="1:9" ht="0.75" customHeight="1" hidden="1">
      <c r="A28" s="268" t="s">
        <v>372</v>
      </c>
      <c r="B28" s="268"/>
      <c r="C28" s="378"/>
      <c r="D28" s="269" t="s">
        <v>253</v>
      </c>
      <c r="E28" s="269" t="s">
        <v>256</v>
      </c>
      <c r="F28" s="271" t="s">
        <v>675</v>
      </c>
      <c r="G28" s="269" t="s">
        <v>26</v>
      </c>
      <c r="H28" s="269"/>
      <c r="I28" s="270">
        <f>SUM(I29:I30)</f>
        <v>1761.4</v>
      </c>
    </row>
    <row r="29" spans="1:9" ht="21" customHeight="1" hidden="1">
      <c r="A29" s="268" t="s">
        <v>33</v>
      </c>
      <c r="B29" s="268"/>
      <c r="C29" s="378"/>
      <c r="D29" s="269" t="s">
        <v>253</v>
      </c>
      <c r="E29" s="269" t="s">
        <v>256</v>
      </c>
      <c r="F29" s="271" t="s">
        <v>675</v>
      </c>
      <c r="G29" s="269" t="s">
        <v>26</v>
      </c>
      <c r="H29" s="269" t="s">
        <v>27</v>
      </c>
      <c r="I29" s="270">
        <v>1352.8</v>
      </c>
    </row>
    <row r="30" spans="1:9" ht="22.5" customHeight="1" hidden="1">
      <c r="A30" s="268" t="s">
        <v>28</v>
      </c>
      <c r="B30" s="268"/>
      <c r="C30" s="378"/>
      <c r="D30" s="269" t="s">
        <v>253</v>
      </c>
      <c r="E30" s="269" t="s">
        <v>256</v>
      </c>
      <c r="F30" s="271" t="s">
        <v>675</v>
      </c>
      <c r="G30" s="269" t="s">
        <v>29</v>
      </c>
      <c r="H30" s="269" t="s">
        <v>30</v>
      </c>
      <c r="I30" s="270">
        <v>408.6</v>
      </c>
    </row>
    <row r="31" spans="1:9" ht="21" customHeight="1">
      <c r="A31" s="268" t="s">
        <v>676</v>
      </c>
      <c r="B31" s="268"/>
      <c r="C31" s="378"/>
      <c r="D31" s="269" t="s">
        <v>253</v>
      </c>
      <c r="E31" s="269" t="s">
        <v>256</v>
      </c>
      <c r="F31" s="271" t="s">
        <v>675</v>
      </c>
      <c r="G31" s="269" t="s">
        <v>677</v>
      </c>
      <c r="H31" s="269"/>
      <c r="I31" s="270">
        <f>SUM(I32)</f>
        <v>281.2</v>
      </c>
    </row>
    <row r="32" spans="1:9" ht="21" customHeight="1">
      <c r="A32" s="268" t="s">
        <v>678</v>
      </c>
      <c r="B32" s="268"/>
      <c r="C32" s="378"/>
      <c r="D32" s="269" t="s">
        <v>253</v>
      </c>
      <c r="E32" s="269" t="s">
        <v>256</v>
      </c>
      <c r="F32" s="271" t="s">
        <v>675</v>
      </c>
      <c r="G32" s="269" t="s">
        <v>679</v>
      </c>
      <c r="H32" s="269"/>
      <c r="I32" s="270">
        <f>I33</f>
        <v>281.2</v>
      </c>
    </row>
    <row r="33" spans="1:9" ht="25.5" customHeight="1">
      <c r="A33" s="268" t="s">
        <v>680</v>
      </c>
      <c r="B33" s="268"/>
      <c r="C33" s="378"/>
      <c r="D33" s="269" t="s">
        <v>253</v>
      </c>
      <c r="E33" s="269" t="s">
        <v>256</v>
      </c>
      <c r="F33" s="271" t="s">
        <v>675</v>
      </c>
      <c r="G33" s="269" t="s">
        <v>36</v>
      </c>
      <c r="H33" s="269"/>
      <c r="I33" s="270">
        <v>281.2</v>
      </c>
    </row>
    <row r="34" spans="1:9" ht="21" customHeight="1">
      <c r="A34" s="274" t="s">
        <v>42</v>
      </c>
      <c r="B34" s="274"/>
      <c r="C34" s="387"/>
      <c r="D34" s="269" t="s">
        <v>253</v>
      </c>
      <c r="E34" s="269" t="s">
        <v>256</v>
      </c>
      <c r="F34" s="271" t="s">
        <v>675</v>
      </c>
      <c r="G34" s="269" t="s">
        <v>36</v>
      </c>
      <c r="H34" s="269" t="s">
        <v>43</v>
      </c>
      <c r="I34" s="270">
        <v>146.3</v>
      </c>
    </row>
    <row r="35" spans="1:9" ht="21" customHeight="1">
      <c r="A35" s="268" t="s">
        <v>683</v>
      </c>
      <c r="B35" s="358"/>
      <c r="C35" s="379"/>
      <c r="D35" s="269" t="s">
        <v>253</v>
      </c>
      <c r="E35" s="269" t="s">
        <v>256</v>
      </c>
      <c r="F35" s="271" t="s">
        <v>675</v>
      </c>
      <c r="G35" s="269" t="s">
        <v>308</v>
      </c>
      <c r="H35" s="269"/>
      <c r="I35" s="270">
        <v>8.8</v>
      </c>
    </row>
    <row r="36" spans="1:9" ht="21.75" customHeight="1">
      <c r="A36" s="268" t="s">
        <v>684</v>
      </c>
      <c r="B36" s="358"/>
      <c r="C36" s="379">
        <v>759</v>
      </c>
      <c r="D36" s="269" t="s">
        <v>253</v>
      </c>
      <c r="E36" s="269" t="s">
        <v>257</v>
      </c>
      <c r="F36" s="269"/>
      <c r="G36" s="269"/>
      <c r="H36" s="269"/>
      <c r="I36" s="270">
        <f>I37</f>
        <v>50</v>
      </c>
    </row>
    <row r="37" spans="1:9" ht="21" customHeight="1">
      <c r="A37" s="268" t="s">
        <v>685</v>
      </c>
      <c r="B37" s="358"/>
      <c r="C37" s="379"/>
      <c r="D37" s="269" t="s">
        <v>253</v>
      </c>
      <c r="E37" s="269" t="s">
        <v>257</v>
      </c>
      <c r="F37" s="269" t="s">
        <v>686</v>
      </c>
      <c r="G37" s="269"/>
      <c r="H37" s="269"/>
      <c r="I37" s="270">
        <f>I38</f>
        <v>50</v>
      </c>
    </row>
    <row r="38" spans="1:9" ht="22.5" customHeight="1">
      <c r="A38" s="268" t="s">
        <v>687</v>
      </c>
      <c r="B38" s="358"/>
      <c r="C38" s="379"/>
      <c r="D38" s="269" t="s">
        <v>253</v>
      </c>
      <c r="E38" s="269" t="s">
        <v>257</v>
      </c>
      <c r="F38" s="269" t="s">
        <v>54</v>
      </c>
      <c r="G38" s="269"/>
      <c r="H38" s="269"/>
      <c r="I38" s="270">
        <f>I39</f>
        <v>50</v>
      </c>
    </row>
    <row r="39" spans="1:9" ht="16.5" customHeight="1">
      <c r="A39" s="268" t="s">
        <v>683</v>
      </c>
      <c r="B39" s="358"/>
      <c r="C39" s="379"/>
      <c r="D39" s="269" t="s">
        <v>253</v>
      </c>
      <c r="E39" s="269" t="s">
        <v>257</v>
      </c>
      <c r="F39" s="269" t="s">
        <v>54</v>
      </c>
      <c r="G39" s="269" t="s">
        <v>308</v>
      </c>
      <c r="H39" s="269"/>
      <c r="I39" s="270">
        <f>I40</f>
        <v>50</v>
      </c>
    </row>
    <row r="40" spans="1:9" ht="16.5" customHeight="1">
      <c r="A40" s="268" t="s">
        <v>406</v>
      </c>
      <c r="B40" s="358"/>
      <c r="C40" s="379"/>
      <c r="D40" s="269" t="s">
        <v>253</v>
      </c>
      <c r="E40" s="269" t="s">
        <v>257</v>
      </c>
      <c r="F40" s="269" t="s">
        <v>54</v>
      </c>
      <c r="G40" s="269" t="s">
        <v>53</v>
      </c>
      <c r="H40" s="269"/>
      <c r="I40" s="270">
        <f>SUM(I41)</f>
        <v>50</v>
      </c>
    </row>
    <row r="41" spans="1:9" ht="16.5" customHeight="1">
      <c r="A41" s="273" t="s">
        <v>406</v>
      </c>
      <c r="B41" s="364"/>
      <c r="C41" s="379"/>
      <c r="D41" s="269" t="s">
        <v>253</v>
      </c>
      <c r="E41" s="269" t="s">
        <v>257</v>
      </c>
      <c r="F41" s="269" t="s">
        <v>54</v>
      </c>
      <c r="G41" s="269" t="s">
        <v>688</v>
      </c>
      <c r="H41" s="269" t="s">
        <v>682</v>
      </c>
      <c r="I41" s="270">
        <v>50</v>
      </c>
    </row>
    <row r="42" spans="1:9" ht="17.25" customHeight="1">
      <c r="A42" s="287" t="s">
        <v>689</v>
      </c>
      <c r="B42" s="374"/>
      <c r="C42" s="380" t="s">
        <v>849</v>
      </c>
      <c r="D42" s="269"/>
      <c r="E42" s="269"/>
      <c r="F42" s="269"/>
      <c r="G42" s="269"/>
      <c r="H42" s="270"/>
      <c r="I42" s="270">
        <f>SUM(I43)</f>
        <v>8</v>
      </c>
    </row>
    <row r="43" spans="1:9" ht="27" customHeight="1">
      <c r="A43" s="408" t="s">
        <v>690</v>
      </c>
      <c r="B43" s="406"/>
      <c r="C43" s="407"/>
      <c r="D43" s="269" t="s">
        <v>253</v>
      </c>
      <c r="E43" s="269" t="s">
        <v>258</v>
      </c>
      <c r="F43" s="269" t="s">
        <v>58</v>
      </c>
      <c r="G43" s="269"/>
      <c r="H43" s="270"/>
      <c r="I43" s="270">
        <f>SUM(I44)</f>
        <v>8</v>
      </c>
    </row>
    <row r="44" spans="1:9" ht="17.25" customHeight="1">
      <c r="A44" s="287" t="s">
        <v>691</v>
      </c>
      <c r="B44" s="374"/>
      <c r="C44" s="380"/>
      <c r="D44" s="269" t="s">
        <v>253</v>
      </c>
      <c r="E44" s="269" t="s">
        <v>258</v>
      </c>
      <c r="F44" s="269" t="s">
        <v>58</v>
      </c>
      <c r="G44" s="269"/>
      <c r="H44" s="270"/>
      <c r="I44" s="270">
        <f>SUM(I45)</f>
        <v>8</v>
      </c>
    </row>
    <row r="45" spans="1:9" ht="17.25" customHeight="1">
      <c r="A45" s="287" t="s">
        <v>683</v>
      </c>
      <c r="B45" s="374"/>
      <c r="C45" s="380"/>
      <c r="D45" s="269" t="s">
        <v>253</v>
      </c>
      <c r="E45" s="269" t="s">
        <v>258</v>
      </c>
      <c r="F45" s="269" t="s">
        <v>58</v>
      </c>
      <c r="G45" s="269" t="s">
        <v>308</v>
      </c>
      <c r="H45" s="270"/>
      <c r="I45" s="270">
        <f>SUM(I46)</f>
        <v>8</v>
      </c>
    </row>
    <row r="46" spans="1:9" ht="16.5" customHeight="1">
      <c r="A46" s="287" t="s">
        <v>410</v>
      </c>
      <c r="B46" s="374"/>
      <c r="C46" s="380"/>
      <c r="D46" s="269" t="s">
        <v>253</v>
      </c>
      <c r="E46" s="269" t="s">
        <v>258</v>
      </c>
      <c r="F46" s="269" t="s">
        <v>58</v>
      </c>
      <c r="G46" s="269" t="s">
        <v>59</v>
      </c>
      <c r="H46" s="270"/>
      <c r="I46" s="270">
        <f>SUM(I47)</f>
        <v>8</v>
      </c>
    </row>
    <row r="47" spans="1:9" ht="22.5" customHeight="1">
      <c r="A47" s="268" t="s">
        <v>681</v>
      </c>
      <c r="B47" s="374"/>
      <c r="C47" s="380"/>
      <c r="D47" s="269" t="s">
        <v>253</v>
      </c>
      <c r="E47" s="269" t="s">
        <v>258</v>
      </c>
      <c r="F47" s="269" t="s">
        <v>58</v>
      </c>
      <c r="G47" s="269" t="s">
        <v>59</v>
      </c>
      <c r="H47" s="270">
        <v>290</v>
      </c>
      <c r="I47" s="270">
        <v>8</v>
      </c>
    </row>
    <row r="48" spans="1:9" ht="21.75" customHeight="1">
      <c r="A48" s="268" t="s">
        <v>412</v>
      </c>
      <c r="B48" s="358"/>
      <c r="C48" s="379">
        <v>759</v>
      </c>
      <c r="D48" s="269" t="s">
        <v>253</v>
      </c>
      <c r="E48" s="269" t="s">
        <v>259</v>
      </c>
      <c r="F48" s="269"/>
      <c r="G48" s="269"/>
      <c r="H48" s="269"/>
      <c r="I48" s="270">
        <f>I49+I61+I65+I59</f>
        <v>424.8</v>
      </c>
    </row>
    <row r="49" spans="1:9" ht="21.75" customHeight="1">
      <c r="A49" s="268" t="s">
        <v>672</v>
      </c>
      <c r="B49" s="358"/>
      <c r="C49" s="379"/>
      <c r="D49" s="269" t="s">
        <v>253</v>
      </c>
      <c r="E49" s="269" t="s">
        <v>259</v>
      </c>
      <c r="F49" s="275">
        <v>6180000000</v>
      </c>
      <c r="G49" s="269"/>
      <c r="H49" s="269"/>
      <c r="I49" s="270">
        <f>I50</f>
        <v>326.5</v>
      </c>
    </row>
    <row r="50" spans="1:9" ht="21.75" customHeight="1">
      <c r="A50" s="268" t="s">
        <v>692</v>
      </c>
      <c r="B50" s="358"/>
      <c r="C50" s="379"/>
      <c r="D50" s="269" t="s">
        <v>253</v>
      </c>
      <c r="E50" s="269" t="s">
        <v>259</v>
      </c>
      <c r="F50" s="275">
        <v>6189000000</v>
      </c>
      <c r="G50" s="269"/>
      <c r="H50" s="269"/>
      <c r="I50" s="270">
        <f>I53+I54+I56</f>
        <v>326.5</v>
      </c>
    </row>
    <row r="51" spans="1:9" ht="21.75" customHeight="1">
      <c r="A51" s="268" t="s">
        <v>676</v>
      </c>
      <c r="B51" s="358"/>
      <c r="C51" s="379"/>
      <c r="D51" s="269" t="s">
        <v>253</v>
      </c>
      <c r="E51" s="269" t="s">
        <v>259</v>
      </c>
      <c r="F51" s="275">
        <v>6180090010</v>
      </c>
      <c r="G51" s="269" t="s">
        <v>677</v>
      </c>
      <c r="H51" s="269"/>
      <c r="I51" s="270">
        <f>SUM(I52)</f>
        <v>248.8</v>
      </c>
    </row>
    <row r="52" spans="1:9" ht="21.75" customHeight="1">
      <c r="A52" s="268" t="s">
        <v>678</v>
      </c>
      <c r="B52" s="358"/>
      <c r="C52" s="379"/>
      <c r="D52" s="269" t="s">
        <v>253</v>
      </c>
      <c r="E52" s="269" t="s">
        <v>259</v>
      </c>
      <c r="F52" s="275">
        <v>6180090010</v>
      </c>
      <c r="G52" s="269" t="s">
        <v>679</v>
      </c>
      <c r="H52" s="269"/>
      <c r="I52" s="270">
        <f>SUM(I53)</f>
        <v>248.8</v>
      </c>
    </row>
    <row r="53" spans="1:9" ht="22.5" customHeight="1">
      <c r="A53" s="268" t="s">
        <v>680</v>
      </c>
      <c r="B53" s="358"/>
      <c r="C53" s="379"/>
      <c r="D53" s="269" t="s">
        <v>253</v>
      </c>
      <c r="E53" s="269" t="s">
        <v>259</v>
      </c>
      <c r="F53" s="275">
        <v>6180090010</v>
      </c>
      <c r="G53" s="269" t="s">
        <v>36</v>
      </c>
      <c r="H53" s="269"/>
      <c r="I53" s="270">
        <v>248.8</v>
      </c>
    </row>
    <row r="54" spans="1:9" ht="21.75" customHeight="1">
      <c r="A54" s="268" t="s">
        <v>683</v>
      </c>
      <c r="B54" s="358"/>
      <c r="C54" s="379"/>
      <c r="D54" s="269" t="s">
        <v>253</v>
      </c>
      <c r="E54" s="269" t="s">
        <v>259</v>
      </c>
      <c r="F54" s="275">
        <v>6180090010</v>
      </c>
      <c r="G54" s="269" t="s">
        <v>308</v>
      </c>
      <c r="H54" s="269"/>
      <c r="I54" s="270">
        <f>SUM(I55)</f>
        <v>27.7</v>
      </c>
    </row>
    <row r="55" spans="1:9" ht="21.75" customHeight="1">
      <c r="A55" s="268" t="s">
        <v>381</v>
      </c>
      <c r="B55" s="358"/>
      <c r="C55" s="379"/>
      <c r="D55" s="269" t="s">
        <v>253</v>
      </c>
      <c r="E55" s="269" t="s">
        <v>259</v>
      </c>
      <c r="F55" s="275">
        <v>6180090010</v>
      </c>
      <c r="G55" s="269" t="s">
        <v>382</v>
      </c>
      <c r="H55" s="269"/>
      <c r="I55" s="270">
        <v>27.7</v>
      </c>
    </row>
    <row r="56" spans="1:9" ht="21" customHeight="1">
      <c r="A56" s="268" t="s">
        <v>676</v>
      </c>
      <c r="B56" s="358"/>
      <c r="C56" s="379"/>
      <c r="D56" s="269" t="s">
        <v>253</v>
      </c>
      <c r="E56" s="269" t="s">
        <v>259</v>
      </c>
      <c r="F56" s="275">
        <v>6180090030</v>
      </c>
      <c r="G56" s="269" t="s">
        <v>677</v>
      </c>
      <c r="H56" s="269"/>
      <c r="I56" s="270">
        <f>SUM(I57)</f>
        <v>50</v>
      </c>
    </row>
    <row r="57" spans="1:9" ht="21" customHeight="1">
      <c r="A57" s="268" t="s">
        <v>678</v>
      </c>
      <c r="B57" s="358"/>
      <c r="C57" s="379"/>
      <c r="D57" s="269" t="s">
        <v>253</v>
      </c>
      <c r="E57" s="269" t="s">
        <v>259</v>
      </c>
      <c r="F57" s="275">
        <v>6180090030</v>
      </c>
      <c r="G57" s="269" t="s">
        <v>679</v>
      </c>
      <c r="H57" s="269" t="s">
        <v>682</v>
      </c>
      <c r="I57" s="270">
        <f>I58</f>
        <v>50</v>
      </c>
    </row>
    <row r="58" spans="1:9" ht="22.5" customHeight="1">
      <c r="A58" s="268" t="s">
        <v>680</v>
      </c>
      <c r="B58" s="358"/>
      <c r="C58" s="379"/>
      <c r="D58" s="269" t="s">
        <v>253</v>
      </c>
      <c r="E58" s="269" t="s">
        <v>259</v>
      </c>
      <c r="F58" s="275">
        <v>6180090030</v>
      </c>
      <c r="G58" s="269" t="s">
        <v>36</v>
      </c>
      <c r="H58" s="269" t="s">
        <v>682</v>
      </c>
      <c r="I58" s="270">
        <v>50</v>
      </c>
    </row>
    <row r="59" spans="1:9" ht="22.5" customHeight="1">
      <c r="A59" s="268" t="s">
        <v>862</v>
      </c>
      <c r="B59" s="358"/>
      <c r="C59" s="379"/>
      <c r="D59" s="269" t="s">
        <v>253</v>
      </c>
      <c r="E59" s="269" t="s">
        <v>259</v>
      </c>
      <c r="F59" s="275">
        <v>6180000401</v>
      </c>
      <c r="G59" s="269" t="s">
        <v>315</v>
      </c>
      <c r="H59" s="269"/>
      <c r="I59" s="270">
        <f>I60</f>
        <v>36.3</v>
      </c>
    </row>
    <row r="60" spans="1:9" ht="22.5" customHeight="1">
      <c r="A60" s="268" t="s">
        <v>863</v>
      </c>
      <c r="B60" s="358"/>
      <c r="C60" s="379"/>
      <c r="D60" s="269" t="s">
        <v>253</v>
      </c>
      <c r="E60" s="269" t="s">
        <v>259</v>
      </c>
      <c r="F60" s="275">
        <v>6180000401</v>
      </c>
      <c r="G60" s="269" t="s">
        <v>47</v>
      </c>
      <c r="H60" s="269"/>
      <c r="I60" s="270">
        <v>36.3</v>
      </c>
    </row>
    <row r="61" spans="1:9" ht="21.75" customHeight="1">
      <c r="A61" s="268" t="s">
        <v>693</v>
      </c>
      <c r="B61" s="358"/>
      <c r="C61" s="379"/>
      <c r="D61" s="269" t="s">
        <v>253</v>
      </c>
      <c r="E61" s="269" t="s">
        <v>259</v>
      </c>
      <c r="F61" s="269" t="s">
        <v>65</v>
      </c>
      <c r="G61" s="269"/>
      <c r="H61" s="269"/>
      <c r="I61" s="270">
        <f>I64</f>
        <v>33</v>
      </c>
    </row>
    <row r="62" spans="1:9" ht="21.75" customHeight="1">
      <c r="A62" s="268" t="s">
        <v>676</v>
      </c>
      <c r="B62" s="358"/>
      <c r="C62" s="379"/>
      <c r="D62" s="269" t="s">
        <v>253</v>
      </c>
      <c r="E62" s="269" t="s">
        <v>259</v>
      </c>
      <c r="F62" s="269" t="s">
        <v>65</v>
      </c>
      <c r="G62" s="269" t="s">
        <v>677</v>
      </c>
      <c r="H62" s="269"/>
      <c r="I62" s="270">
        <f>SUM(I64)</f>
        <v>33</v>
      </c>
    </row>
    <row r="63" spans="1:9" ht="21.75" customHeight="1">
      <c r="A63" s="268" t="s">
        <v>678</v>
      </c>
      <c r="B63" s="358"/>
      <c r="C63" s="379"/>
      <c r="D63" s="269" t="s">
        <v>253</v>
      </c>
      <c r="E63" s="269" t="s">
        <v>259</v>
      </c>
      <c r="F63" s="269" t="s">
        <v>65</v>
      </c>
      <c r="G63" s="269" t="s">
        <v>679</v>
      </c>
      <c r="H63" s="269"/>
      <c r="I63" s="270">
        <f>SUM(I64)</f>
        <v>33</v>
      </c>
    </row>
    <row r="64" spans="1:9" ht="26.25" customHeight="1">
      <c r="A64" s="268" t="s">
        <v>680</v>
      </c>
      <c r="B64" s="358"/>
      <c r="C64" s="379"/>
      <c r="D64" s="269" t="s">
        <v>253</v>
      </c>
      <c r="E64" s="269" t="s">
        <v>259</v>
      </c>
      <c r="F64" s="269" t="s">
        <v>65</v>
      </c>
      <c r="G64" s="269" t="s">
        <v>36</v>
      </c>
      <c r="H64" s="269"/>
      <c r="I64" s="270">
        <v>33</v>
      </c>
    </row>
    <row r="65" spans="1:9" ht="19.5" customHeight="1">
      <c r="A65" s="268" t="s">
        <v>694</v>
      </c>
      <c r="B65" s="358"/>
      <c r="C65" s="379"/>
      <c r="D65" s="269" t="s">
        <v>253</v>
      </c>
      <c r="E65" s="269" t="s">
        <v>259</v>
      </c>
      <c r="F65" s="269" t="s">
        <v>695</v>
      </c>
      <c r="G65" s="269"/>
      <c r="H65" s="269"/>
      <c r="I65" s="270">
        <f>I66+I69+I72</f>
        <v>29</v>
      </c>
    </row>
    <row r="66" spans="1:9" ht="27.75" customHeight="1">
      <c r="A66" s="362" t="s">
        <v>696</v>
      </c>
      <c r="B66" s="358"/>
      <c r="C66" s="379"/>
      <c r="D66" s="269" t="s">
        <v>253</v>
      </c>
      <c r="E66" s="269" t="s">
        <v>259</v>
      </c>
      <c r="F66" s="269" t="s">
        <v>66</v>
      </c>
      <c r="G66" s="269"/>
      <c r="H66" s="269"/>
      <c r="I66" s="270">
        <f>I67</f>
        <v>7</v>
      </c>
    </row>
    <row r="67" spans="1:9" ht="30" customHeight="1">
      <c r="A67" s="268" t="s">
        <v>676</v>
      </c>
      <c r="B67" s="358"/>
      <c r="C67" s="379"/>
      <c r="D67" s="269" t="s">
        <v>253</v>
      </c>
      <c r="E67" s="269" t="s">
        <v>259</v>
      </c>
      <c r="F67" s="269" t="s">
        <v>66</v>
      </c>
      <c r="G67" s="269" t="s">
        <v>677</v>
      </c>
      <c r="H67" s="269"/>
      <c r="I67" s="270">
        <f>I68</f>
        <v>7</v>
      </c>
    </row>
    <row r="68" spans="1:9" ht="26.25" customHeight="1">
      <c r="A68" s="268" t="s">
        <v>678</v>
      </c>
      <c r="B68" s="358"/>
      <c r="C68" s="379"/>
      <c r="D68" s="269" t="s">
        <v>253</v>
      </c>
      <c r="E68" s="269" t="s">
        <v>259</v>
      </c>
      <c r="F68" s="269" t="s">
        <v>66</v>
      </c>
      <c r="G68" s="269" t="s">
        <v>679</v>
      </c>
      <c r="H68" s="269" t="s">
        <v>40</v>
      </c>
      <c r="I68" s="270">
        <v>7</v>
      </c>
    </row>
    <row r="69" spans="1:9" ht="39" customHeight="1">
      <c r="A69" s="362" t="s">
        <v>697</v>
      </c>
      <c r="B69" s="358"/>
      <c r="C69" s="379"/>
      <c r="D69" s="269" t="s">
        <v>253</v>
      </c>
      <c r="E69" s="269" t="s">
        <v>259</v>
      </c>
      <c r="F69" s="269" t="s">
        <v>67</v>
      </c>
      <c r="G69" s="269"/>
      <c r="H69" s="269"/>
      <c r="I69" s="270">
        <f>I70</f>
        <v>20</v>
      </c>
    </row>
    <row r="70" spans="1:9" ht="24.75" customHeight="1">
      <c r="A70" s="268" t="s">
        <v>676</v>
      </c>
      <c r="B70" s="358"/>
      <c r="C70" s="379"/>
      <c r="D70" s="269" t="s">
        <v>253</v>
      </c>
      <c r="E70" s="269" t="s">
        <v>259</v>
      </c>
      <c r="F70" s="269" t="s">
        <v>67</v>
      </c>
      <c r="G70" s="269" t="s">
        <v>677</v>
      </c>
      <c r="H70" s="269"/>
      <c r="I70" s="270">
        <f>I71</f>
        <v>20</v>
      </c>
    </row>
    <row r="71" spans="1:9" ht="27.75" customHeight="1">
      <c r="A71" s="268" t="s">
        <v>678</v>
      </c>
      <c r="B71" s="358"/>
      <c r="C71" s="379"/>
      <c r="D71" s="269" t="s">
        <v>253</v>
      </c>
      <c r="E71" s="269" t="s">
        <v>259</v>
      </c>
      <c r="F71" s="269" t="s">
        <v>67</v>
      </c>
      <c r="G71" s="269" t="s">
        <v>679</v>
      </c>
      <c r="H71" s="269" t="s">
        <v>40</v>
      </c>
      <c r="I71" s="270">
        <v>20</v>
      </c>
    </row>
    <row r="72" spans="1:9" ht="39" customHeight="1">
      <c r="A72" s="362" t="s">
        <v>842</v>
      </c>
      <c r="B72" s="358"/>
      <c r="C72" s="379"/>
      <c r="D72" s="269" t="s">
        <v>253</v>
      </c>
      <c r="E72" s="269" t="s">
        <v>259</v>
      </c>
      <c r="F72" s="269" t="s">
        <v>67</v>
      </c>
      <c r="G72" s="269"/>
      <c r="H72" s="269"/>
      <c r="I72" s="270">
        <f>I73</f>
        <v>2</v>
      </c>
    </row>
    <row r="73" spans="1:9" ht="24.75" customHeight="1">
      <c r="A73" s="268" t="s">
        <v>676</v>
      </c>
      <c r="B73" s="358"/>
      <c r="C73" s="379"/>
      <c r="D73" s="269" t="s">
        <v>253</v>
      </c>
      <c r="E73" s="269" t="s">
        <v>259</v>
      </c>
      <c r="F73" s="269" t="s">
        <v>67</v>
      </c>
      <c r="G73" s="269" t="s">
        <v>677</v>
      </c>
      <c r="H73" s="269"/>
      <c r="I73" s="270">
        <f>I74</f>
        <v>2</v>
      </c>
    </row>
    <row r="74" spans="1:9" ht="27.75" customHeight="1">
      <c r="A74" s="268" t="s">
        <v>678</v>
      </c>
      <c r="B74" s="358"/>
      <c r="C74" s="379"/>
      <c r="D74" s="269" t="s">
        <v>253</v>
      </c>
      <c r="E74" s="269" t="s">
        <v>259</v>
      </c>
      <c r="F74" s="269" t="s">
        <v>67</v>
      </c>
      <c r="G74" s="269" t="s">
        <v>679</v>
      </c>
      <c r="H74" s="269" t="s">
        <v>40</v>
      </c>
      <c r="I74" s="270">
        <v>2</v>
      </c>
    </row>
    <row r="75" spans="1:9" s="369" customFormat="1" ht="21.75" customHeight="1">
      <c r="A75" s="373" t="s">
        <v>475</v>
      </c>
      <c r="B75" s="372"/>
      <c r="C75" s="379"/>
      <c r="D75" s="371" t="s">
        <v>254</v>
      </c>
      <c r="E75" s="371" t="s">
        <v>292</v>
      </c>
      <c r="F75" s="371"/>
      <c r="G75" s="371"/>
      <c r="H75" s="371"/>
      <c r="I75" s="370">
        <f>I76</f>
        <v>202.5</v>
      </c>
    </row>
    <row r="76" spans="1:9" ht="21.75" customHeight="1">
      <c r="A76" s="268" t="s">
        <v>476</v>
      </c>
      <c r="B76" s="358"/>
      <c r="C76" s="381">
        <v>759</v>
      </c>
      <c r="D76" s="269" t="s">
        <v>254</v>
      </c>
      <c r="E76" s="269" t="s">
        <v>260</v>
      </c>
      <c r="F76" s="269"/>
      <c r="G76" s="269"/>
      <c r="H76" s="269"/>
      <c r="I76" s="270">
        <f>SUM(I77)</f>
        <v>202.5</v>
      </c>
    </row>
    <row r="77" spans="1:9" ht="29.25" customHeight="1">
      <c r="A77" s="268" t="s">
        <v>698</v>
      </c>
      <c r="B77" s="358"/>
      <c r="C77" s="379"/>
      <c r="D77" s="269" t="s">
        <v>254</v>
      </c>
      <c r="E77" s="269" t="s">
        <v>260</v>
      </c>
      <c r="F77" s="269" t="s">
        <v>71</v>
      </c>
      <c r="G77" s="269"/>
      <c r="H77" s="269"/>
      <c r="I77" s="270">
        <f>SUM(I78)</f>
        <v>202.5</v>
      </c>
    </row>
    <row r="78" spans="1:9" ht="37.5" customHeight="1">
      <c r="A78" s="268" t="s">
        <v>667</v>
      </c>
      <c r="B78" s="358"/>
      <c r="C78" s="379"/>
      <c r="D78" s="269" t="s">
        <v>254</v>
      </c>
      <c r="E78" s="269" t="s">
        <v>260</v>
      </c>
      <c r="F78" s="269" t="s">
        <v>71</v>
      </c>
      <c r="G78" s="269" t="s">
        <v>668</v>
      </c>
      <c r="H78" s="269"/>
      <c r="I78" s="270">
        <f>SUM(I79)</f>
        <v>202.5</v>
      </c>
    </row>
    <row r="79" spans="1:9" ht="21.75" customHeight="1">
      <c r="A79" s="268" t="s">
        <v>669</v>
      </c>
      <c r="B79" s="358"/>
      <c r="C79" s="379"/>
      <c r="D79" s="269" t="s">
        <v>254</v>
      </c>
      <c r="E79" s="269" t="s">
        <v>260</v>
      </c>
      <c r="F79" s="269" t="s">
        <v>71</v>
      </c>
      <c r="G79" s="269" t="s">
        <v>670</v>
      </c>
      <c r="H79" s="269"/>
      <c r="I79" s="270">
        <f>I81+I82</f>
        <v>202.5</v>
      </c>
    </row>
    <row r="80" spans="1:9" ht="27.75" customHeight="1" hidden="1">
      <c r="A80" s="268" t="s">
        <v>372</v>
      </c>
      <c r="B80" s="358"/>
      <c r="C80" s="379"/>
      <c r="D80" s="269" t="s">
        <v>254</v>
      </c>
      <c r="E80" s="269" t="s">
        <v>260</v>
      </c>
      <c r="F80" s="269" t="s">
        <v>71</v>
      </c>
      <c r="G80" s="269" t="s">
        <v>26</v>
      </c>
      <c r="H80" s="269"/>
      <c r="I80" s="270">
        <f>SUM(I81:I82)</f>
        <v>202.5</v>
      </c>
    </row>
    <row r="81" spans="1:9" ht="22.5" customHeight="1">
      <c r="A81" s="268" t="s">
        <v>33</v>
      </c>
      <c r="B81" s="358"/>
      <c r="C81" s="379"/>
      <c r="D81" s="269" t="s">
        <v>254</v>
      </c>
      <c r="E81" s="269" t="s">
        <v>260</v>
      </c>
      <c r="F81" s="269" t="s">
        <v>71</v>
      </c>
      <c r="G81" s="269" t="s">
        <v>26</v>
      </c>
      <c r="H81" s="269" t="s">
        <v>27</v>
      </c>
      <c r="I81" s="270">
        <v>155.5</v>
      </c>
    </row>
    <row r="82" spans="1:9" ht="22.5" customHeight="1">
      <c r="A82" s="268" t="s">
        <v>28</v>
      </c>
      <c r="B82" s="358"/>
      <c r="C82" s="379"/>
      <c r="D82" s="269" t="s">
        <v>254</v>
      </c>
      <c r="E82" s="269" t="s">
        <v>260</v>
      </c>
      <c r="F82" s="269" t="s">
        <v>71</v>
      </c>
      <c r="G82" s="269" t="s">
        <v>29</v>
      </c>
      <c r="H82" s="269" t="s">
        <v>30</v>
      </c>
      <c r="I82" s="270">
        <v>47</v>
      </c>
    </row>
    <row r="83" spans="1:9" ht="21.75" customHeight="1">
      <c r="A83" s="368" t="s">
        <v>481</v>
      </c>
      <c r="B83" s="367"/>
      <c r="C83" s="379"/>
      <c r="D83" s="366" t="s">
        <v>260</v>
      </c>
      <c r="E83" s="366" t="s">
        <v>292</v>
      </c>
      <c r="F83" s="366"/>
      <c r="G83" s="366"/>
      <c r="H83" s="366"/>
      <c r="I83" s="365">
        <f>I84+I90</f>
        <v>15</v>
      </c>
    </row>
    <row r="84" spans="1:9" ht="21.75" customHeight="1">
      <c r="A84" s="268" t="s">
        <v>699</v>
      </c>
      <c r="B84" s="358"/>
      <c r="C84" s="382">
        <v>759</v>
      </c>
      <c r="D84" s="269" t="s">
        <v>260</v>
      </c>
      <c r="E84" s="269" t="s">
        <v>261</v>
      </c>
      <c r="F84" s="269"/>
      <c r="G84" s="269"/>
      <c r="H84" s="269"/>
      <c r="I84" s="270">
        <f>I85</f>
        <v>10</v>
      </c>
    </row>
    <row r="85" spans="1:9" ht="21.75" customHeight="1">
      <c r="A85" s="268" t="s">
        <v>672</v>
      </c>
      <c r="B85" s="358"/>
      <c r="C85" s="382">
        <v>759</v>
      </c>
      <c r="D85" s="269" t="s">
        <v>260</v>
      </c>
      <c r="E85" s="269" t="s">
        <v>261</v>
      </c>
      <c r="F85" s="269" t="s">
        <v>700</v>
      </c>
      <c r="G85" s="269"/>
      <c r="H85" s="269"/>
      <c r="I85" s="270">
        <f>I86</f>
        <v>10</v>
      </c>
    </row>
    <row r="86" spans="1:9" ht="21.75" customHeight="1">
      <c r="A86" s="268" t="s">
        <v>701</v>
      </c>
      <c r="B86" s="358"/>
      <c r="C86" s="379"/>
      <c r="D86" s="269" t="s">
        <v>260</v>
      </c>
      <c r="E86" s="269" t="s">
        <v>261</v>
      </c>
      <c r="F86" s="269" t="s">
        <v>75</v>
      </c>
      <c r="G86" s="269"/>
      <c r="H86" s="269"/>
      <c r="I86" s="270">
        <f>SUM(I87)</f>
        <v>10</v>
      </c>
    </row>
    <row r="87" spans="1:9" ht="21.75" customHeight="1">
      <c r="A87" s="268" t="s">
        <v>676</v>
      </c>
      <c r="B87" s="358"/>
      <c r="C87" s="379"/>
      <c r="D87" s="269" t="s">
        <v>260</v>
      </c>
      <c r="E87" s="269" t="s">
        <v>261</v>
      </c>
      <c r="F87" s="269" t="s">
        <v>75</v>
      </c>
      <c r="G87" s="269" t="s">
        <v>677</v>
      </c>
      <c r="H87" s="269"/>
      <c r="I87" s="270">
        <f>SUM(I89)</f>
        <v>10</v>
      </c>
    </row>
    <row r="88" spans="1:9" ht="21.75" customHeight="1">
      <c r="A88" s="268" t="s">
        <v>678</v>
      </c>
      <c r="B88" s="358"/>
      <c r="C88" s="379"/>
      <c r="D88" s="269" t="s">
        <v>260</v>
      </c>
      <c r="E88" s="269" t="s">
        <v>261</v>
      </c>
      <c r="F88" s="269" t="s">
        <v>75</v>
      </c>
      <c r="G88" s="269" t="s">
        <v>679</v>
      </c>
      <c r="H88" s="269"/>
      <c r="I88" s="270">
        <f>SUM(I89)</f>
        <v>10</v>
      </c>
    </row>
    <row r="89" spans="1:9" ht="23.25" customHeight="1">
      <c r="A89" s="268" t="s">
        <v>680</v>
      </c>
      <c r="B89" s="358"/>
      <c r="C89" s="379"/>
      <c r="D89" s="269" t="s">
        <v>260</v>
      </c>
      <c r="E89" s="269" t="s">
        <v>261</v>
      </c>
      <c r="F89" s="269" t="s">
        <v>75</v>
      </c>
      <c r="G89" s="269" t="s">
        <v>36</v>
      </c>
      <c r="H89" s="269"/>
      <c r="I89" s="270">
        <v>10</v>
      </c>
    </row>
    <row r="90" spans="1:9" ht="21.75" customHeight="1">
      <c r="A90" s="268" t="s">
        <v>702</v>
      </c>
      <c r="B90" s="358"/>
      <c r="C90" s="379"/>
      <c r="D90" s="269" t="s">
        <v>260</v>
      </c>
      <c r="E90" s="269" t="s">
        <v>262</v>
      </c>
      <c r="F90" s="269"/>
      <c r="G90" s="269"/>
      <c r="H90" s="269"/>
      <c r="I90" s="270">
        <f>I91</f>
        <v>5</v>
      </c>
    </row>
    <row r="91" spans="1:9" ht="21.75" customHeight="1">
      <c r="A91" s="268" t="s">
        <v>672</v>
      </c>
      <c r="B91" s="358"/>
      <c r="C91" s="379">
        <v>759</v>
      </c>
      <c r="D91" s="269" t="s">
        <v>260</v>
      </c>
      <c r="E91" s="269" t="s">
        <v>262</v>
      </c>
      <c r="F91" s="269" t="s">
        <v>703</v>
      </c>
      <c r="G91" s="269"/>
      <c r="H91" s="269"/>
      <c r="I91" s="270">
        <f>I92</f>
        <v>5</v>
      </c>
    </row>
    <row r="92" spans="1:9" ht="21.75" customHeight="1">
      <c r="A92" s="268" t="s">
        <v>704</v>
      </c>
      <c r="B92" s="358"/>
      <c r="C92" s="379"/>
      <c r="D92" s="269" t="s">
        <v>260</v>
      </c>
      <c r="E92" s="269" t="s">
        <v>262</v>
      </c>
      <c r="F92" s="269" t="s">
        <v>80</v>
      </c>
      <c r="G92" s="269"/>
      <c r="H92" s="269"/>
      <c r="I92" s="270">
        <f>I93</f>
        <v>5</v>
      </c>
    </row>
    <row r="93" spans="1:9" ht="21.75" customHeight="1">
      <c r="A93" s="268" t="s">
        <v>676</v>
      </c>
      <c r="B93" s="358"/>
      <c r="C93" s="379"/>
      <c r="D93" s="269" t="s">
        <v>260</v>
      </c>
      <c r="E93" s="269" t="s">
        <v>262</v>
      </c>
      <c r="F93" s="269" t="s">
        <v>80</v>
      </c>
      <c r="G93" s="269" t="s">
        <v>677</v>
      </c>
      <c r="H93" s="269"/>
      <c r="I93" s="270">
        <f>I94</f>
        <v>5</v>
      </c>
    </row>
    <row r="94" spans="1:9" ht="21" customHeight="1">
      <c r="A94" s="268" t="s">
        <v>678</v>
      </c>
      <c r="B94" s="358"/>
      <c r="C94" s="379"/>
      <c r="D94" s="269" t="s">
        <v>260</v>
      </c>
      <c r="E94" s="269" t="s">
        <v>262</v>
      </c>
      <c r="F94" s="269" t="s">
        <v>80</v>
      </c>
      <c r="G94" s="269" t="s">
        <v>679</v>
      </c>
      <c r="H94" s="269"/>
      <c r="I94" s="270">
        <v>5</v>
      </c>
    </row>
    <row r="95" spans="1:9" ht="21.75" customHeight="1">
      <c r="A95" s="268" t="s">
        <v>705</v>
      </c>
      <c r="B95" s="358"/>
      <c r="C95" s="379"/>
      <c r="D95" s="269" t="s">
        <v>256</v>
      </c>
      <c r="E95" s="269" t="s">
        <v>292</v>
      </c>
      <c r="F95" s="269"/>
      <c r="G95" s="269"/>
      <c r="H95" s="269"/>
      <c r="I95" s="270">
        <f>I96+I106</f>
        <v>2050.8</v>
      </c>
    </row>
    <row r="96" spans="1:9" ht="21.75" customHeight="1">
      <c r="A96" s="268" t="s">
        <v>84</v>
      </c>
      <c r="B96" s="358"/>
      <c r="C96" s="379">
        <v>759</v>
      </c>
      <c r="D96" s="269" t="s">
        <v>256</v>
      </c>
      <c r="E96" s="269" t="s">
        <v>261</v>
      </c>
      <c r="F96" s="269"/>
      <c r="G96" s="269"/>
      <c r="H96" s="269"/>
      <c r="I96" s="270">
        <f>SUM(I97)</f>
        <v>2008.8</v>
      </c>
    </row>
    <row r="97" spans="1:9" ht="21.75" customHeight="1">
      <c r="A97" s="268" t="s">
        <v>562</v>
      </c>
      <c r="B97" s="281"/>
      <c r="C97" s="379">
        <v>759</v>
      </c>
      <c r="D97" s="269" t="s">
        <v>256</v>
      </c>
      <c r="E97" s="269" t="s">
        <v>261</v>
      </c>
      <c r="F97" s="269" t="s">
        <v>695</v>
      </c>
      <c r="G97" s="269"/>
      <c r="H97" s="269"/>
      <c r="I97" s="270">
        <f>SUM(I98)</f>
        <v>2008.8</v>
      </c>
    </row>
    <row r="98" spans="1:9" ht="21.75" customHeight="1">
      <c r="A98" s="268" t="s">
        <v>706</v>
      </c>
      <c r="B98" s="358"/>
      <c r="C98" s="388"/>
      <c r="D98" s="269" t="s">
        <v>256</v>
      </c>
      <c r="E98" s="269" t="s">
        <v>261</v>
      </c>
      <c r="F98" s="269" t="s">
        <v>83</v>
      </c>
      <c r="G98" s="269"/>
      <c r="H98" s="269"/>
      <c r="I98" s="270">
        <f>I99+I102</f>
        <v>2008.8</v>
      </c>
    </row>
    <row r="99" spans="1:9" ht="21.75" customHeight="1">
      <c r="A99" s="268" t="s">
        <v>676</v>
      </c>
      <c r="B99" s="358"/>
      <c r="C99" s="379"/>
      <c r="D99" s="269" t="s">
        <v>256</v>
      </c>
      <c r="E99" s="269" t="s">
        <v>261</v>
      </c>
      <c r="F99" s="269" t="s">
        <v>83</v>
      </c>
      <c r="G99" s="269" t="s">
        <v>677</v>
      </c>
      <c r="H99" s="269"/>
      <c r="I99" s="270">
        <f>I100</f>
        <v>1708.8</v>
      </c>
    </row>
    <row r="100" spans="1:9" ht="21.75" customHeight="1">
      <c r="A100" s="268" t="s">
        <v>678</v>
      </c>
      <c r="B100" s="358"/>
      <c r="C100" s="379"/>
      <c r="D100" s="269" t="s">
        <v>256</v>
      </c>
      <c r="E100" s="269" t="s">
        <v>261</v>
      </c>
      <c r="F100" s="269" t="s">
        <v>83</v>
      </c>
      <c r="G100" s="269" t="s">
        <v>679</v>
      </c>
      <c r="H100" s="269"/>
      <c r="I100" s="270">
        <f>I101</f>
        <v>1708.8</v>
      </c>
    </row>
    <row r="101" spans="1:9" ht="21" customHeight="1">
      <c r="A101" s="268" t="s">
        <v>680</v>
      </c>
      <c r="B101" s="358"/>
      <c r="C101" s="379"/>
      <c r="D101" s="269" t="s">
        <v>256</v>
      </c>
      <c r="E101" s="269" t="s">
        <v>261</v>
      </c>
      <c r="F101" s="269" t="s">
        <v>83</v>
      </c>
      <c r="G101" s="269" t="s">
        <v>36</v>
      </c>
      <c r="H101" s="269"/>
      <c r="I101" s="270">
        <v>1708.8</v>
      </c>
    </row>
    <row r="102" spans="1:9" ht="21.75" customHeight="1">
      <c r="A102" s="268" t="s">
        <v>708</v>
      </c>
      <c r="B102" s="358"/>
      <c r="C102" s="379"/>
      <c r="D102" s="269" t="s">
        <v>256</v>
      </c>
      <c r="E102" s="269" t="s">
        <v>261</v>
      </c>
      <c r="F102" s="269" t="s">
        <v>85</v>
      </c>
      <c r="G102" s="269"/>
      <c r="H102" s="269"/>
      <c r="I102" s="270">
        <f>I103</f>
        <v>300</v>
      </c>
    </row>
    <row r="103" spans="1:9" ht="21.75" customHeight="1">
      <c r="A103" s="268" t="s">
        <v>676</v>
      </c>
      <c r="B103" s="358"/>
      <c r="C103" s="379"/>
      <c r="D103" s="269" t="s">
        <v>256</v>
      </c>
      <c r="E103" s="269" t="s">
        <v>261</v>
      </c>
      <c r="F103" s="269" t="s">
        <v>85</v>
      </c>
      <c r="G103" s="269" t="s">
        <v>677</v>
      </c>
      <c r="H103" s="269"/>
      <c r="I103" s="270">
        <f>I104</f>
        <v>300</v>
      </c>
    </row>
    <row r="104" spans="1:9" ht="21.75" customHeight="1">
      <c r="A104" s="268" t="s">
        <v>678</v>
      </c>
      <c r="B104" s="358"/>
      <c r="C104" s="379"/>
      <c r="D104" s="269" t="s">
        <v>256</v>
      </c>
      <c r="E104" s="269" t="s">
        <v>261</v>
      </c>
      <c r="F104" s="269" t="s">
        <v>85</v>
      </c>
      <c r="G104" s="269" t="s">
        <v>679</v>
      </c>
      <c r="H104" s="269"/>
      <c r="I104" s="270">
        <f>I105</f>
        <v>300</v>
      </c>
    </row>
    <row r="105" spans="1:9" ht="18" customHeight="1">
      <c r="A105" s="268" t="s">
        <v>680</v>
      </c>
      <c r="B105" s="358"/>
      <c r="C105" s="379"/>
      <c r="D105" s="269" t="s">
        <v>256</v>
      </c>
      <c r="E105" s="269" t="s">
        <v>261</v>
      </c>
      <c r="F105" s="269" t="s">
        <v>85</v>
      </c>
      <c r="G105" s="269" t="s">
        <v>36</v>
      </c>
      <c r="H105" s="269"/>
      <c r="I105" s="270">
        <v>300</v>
      </c>
    </row>
    <row r="106" spans="1:9" ht="21.75" customHeight="1">
      <c r="A106" s="268" t="s">
        <v>487</v>
      </c>
      <c r="B106" s="281"/>
      <c r="C106" s="379"/>
      <c r="D106" s="269" t="s">
        <v>256</v>
      </c>
      <c r="E106" s="269" t="s">
        <v>263</v>
      </c>
      <c r="F106" s="269"/>
      <c r="G106" s="269"/>
      <c r="H106" s="269"/>
      <c r="I106" s="270">
        <f>SUM(I107)</f>
        <v>42</v>
      </c>
    </row>
    <row r="107" spans="1:9" ht="33" customHeight="1">
      <c r="A107" s="268" t="s">
        <v>672</v>
      </c>
      <c r="B107" s="281"/>
      <c r="C107" s="378">
        <v>759</v>
      </c>
      <c r="D107" s="269" t="s">
        <v>256</v>
      </c>
      <c r="E107" s="269" t="s">
        <v>263</v>
      </c>
      <c r="F107" s="269" t="s">
        <v>709</v>
      </c>
      <c r="G107" s="269"/>
      <c r="H107" s="269"/>
      <c r="I107" s="270">
        <f>I108+I112</f>
        <v>42</v>
      </c>
    </row>
    <row r="108" spans="1:9" ht="21.75" customHeight="1">
      <c r="A108" s="268" t="s">
        <v>429</v>
      </c>
      <c r="B108" s="281"/>
      <c r="C108" s="378"/>
      <c r="D108" s="269" t="s">
        <v>256</v>
      </c>
      <c r="E108" s="269" t="s">
        <v>263</v>
      </c>
      <c r="F108" s="269" t="s">
        <v>89</v>
      </c>
      <c r="G108" s="269"/>
      <c r="H108" s="269"/>
      <c r="I108" s="270">
        <f>I109</f>
        <v>40</v>
      </c>
    </row>
    <row r="109" spans="1:9" ht="21.75" customHeight="1">
      <c r="A109" s="268" t="s">
        <v>676</v>
      </c>
      <c r="B109" s="358"/>
      <c r="C109" s="378"/>
      <c r="D109" s="269" t="s">
        <v>256</v>
      </c>
      <c r="E109" s="269" t="s">
        <v>263</v>
      </c>
      <c r="F109" s="269" t="s">
        <v>89</v>
      </c>
      <c r="G109" s="269" t="s">
        <v>677</v>
      </c>
      <c r="H109" s="269"/>
      <c r="I109" s="270">
        <f>I110</f>
        <v>40</v>
      </c>
    </row>
    <row r="110" spans="1:9" ht="21.75" customHeight="1">
      <c r="A110" s="268" t="s">
        <v>678</v>
      </c>
      <c r="B110" s="358"/>
      <c r="C110" s="379"/>
      <c r="D110" s="269" t="s">
        <v>256</v>
      </c>
      <c r="E110" s="269" t="s">
        <v>263</v>
      </c>
      <c r="F110" s="269" t="s">
        <v>89</v>
      </c>
      <c r="G110" s="269" t="s">
        <v>679</v>
      </c>
      <c r="H110" s="269"/>
      <c r="I110" s="270">
        <f>I111</f>
        <v>40</v>
      </c>
    </row>
    <row r="111" spans="1:9" ht="21.75" customHeight="1">
      <c r="A111" s="268" t="s">
        <v>680</v>
      </c>
      <c r="B111" s="358"/>
      <c r="C111" s="379"/>
      <c r="D111" s="269" t="s">
        <v>256</v>
      </c>
      <c r="E111" s="269" t="s">
        <v>263</v>
      </c>
      <c r="F111" s="269" t="s">
        <v>89</v>
      </c>
      <c r="G111" s="269" t="s">
        <v>36</v>
      </c>
      <c r="H111" s="269"/>
      <c r="I111" s="270">
        <v>40</v>
      </c>
    </row>
    <row r="112" spans="1:9" ht="42" customHeight="1">
      <c r="A112" s="362" t="s">
        <v>839</v>
      </c>
      <c r="B112" s="358"/>
      <c r="C112" s="379"/>
      <c r="D112" s="269" t="s">
        <v>256</v>
      </c>
      <c r="E112" s="269" t="s">
        <v>263</v>
      </c>
      <c r="F112" s="269" t="s">
        <v>90</v>
      </c>
      <c r="G112" s="269"/>
      <c r="H112" s="269"/>
      <c r="I112" s="270">
        <f>I113</f>
        <v>2</v>
      </c>
    </row>
    <row r="113" spans="1:9" ht="27.75" customHeight="1">
      <c r="A113" s="268" t="s">
        <v>676</v>
      </c>
      <c r="B113" s="358"/>
      <c r="C113" s="379"/>
      <c r="D113" s="269" t="s">
        <v>256</v>
      </c>
      <c r="E113" s="269" t="s">
        <v>263</v>
      </c>
      <c r="F113" s="269" t="s">
        <v>90</v>
      </c>
      <c r="G113" s="269" t="s">
        <v>677</v>
      </c>
      <c r="H113" s="269"/>
      <c r="I113" s="270">
        <f>I114</f>
        <v>2</v>
      </c>
    </row>
    <row r="114" spans="1:9" ht="24.75" customHeight="1">
      <c r="A114" s="268" t="s">
        <v>678</v>
      </c>
      <c r="B114" s="358"/>
      <c r="C114" s="379"/>
      <c r="D114" s="269" t="s">
        <v>256</v>
      </c>
      <c r="E114" s="269" t="s">
        <v>263</v>
      </c>
      <c r="F114" s="269" t="s">
        <v>90</v>
      </c>
      <c r="G114" s="269" t="s">
        <v>679</v>
      </c>
      <c r="H114" s="269" t="s">
        <v>40</v>
      </c>
      <c r="I114" s="270">
        <v>2</v>
      </c>
    </row>
    <row r="115" spans="1:9" ht="24.75" customHeight="1">
      <c r="A115" s="268" t="s">
        <v>434</v>
      </c>
      <c r="B115" s="358"/>
      <c r="C115" s="379"/>
      <c r="D115" s="269" t="s">
        <v>264</v>
      </c>
      <c r="E115" s="269" t="s">
        <v>292</v>
      </c>
      <c r="F115" s="269"/>
      <c r="G115" s="269"/>
      <c r="H115" s="269"/>
      <c r="I115" s="270">
        <f>I116+I126</f>
        <v>871.1</v>
      </c>
    </row>
    <row r="116" spans="1:9" ht="21.75" customHeight="1">
      <c r="A116" s="268" t="s">
        <v>434</v>
      </c>
      <c r="B116" s="358"/>
      <c r="C116" s="379">
        <v>759</v>
      </c>
      <c r="D116" s="269" t="s">
        <v>264</v>
      </c>
      <c r="E116" s="269" t="s">
        <v>254</v>
      </c>
      <c r="F116" s="269"/>
      <c r="G116" s="269"/>
      <c r="H116" s="269"/>
      <c r="I116" s="270">
        <f>I117+I123</f>
        <v>330</v>
      </c>
    </row>
    <row r="117" spans="1:9" ht="21.75" customHeight="1">
      <c r="A117" s="268" t="s">
        <v>459</v>
      </c>
      <c r="B117" s="363"/>
      <c r="C117" s="379">
        <v>759</v>
      </c>
      <c r="D117" s="269" t="s">
        <v>264</v>
      </c>
      <c r="E117" s="269" t="s">
        <v>254</v>
      </c>
      <c r="F117" s="277">
        <v>6840000000</v>
      </c>
      <c r="G117" s="269"/>
      <c r="H117" s="269"/>
      <c r="I117" s="270">
        <f>I118</f>
        <v>315</v>
      </c>
    </row>
    <row r="118" spans="1:9" ht="21.75" customHeight="1">
      <c r="A118" s="276" t="s">
        <v>672</v>
      </c>
      <c r="B118" s="278"/>
      <c r="C118" s="389"/>
      <c r="D118" s="404" t="s">
        <v>264</v>
      </c>
      <c r="E118" s="404" t="s">
        <v>254</v>
      </c>
      <c r="F118" s="269" t="s">
        <v>92</v>
      </c>
      <c r="G118" s="404"/>
      <c r="H118" s="404"/>
      <c r="I118" s="279">
        <f>I119</f>
        <v>315</v>
      </c>
    </row>
    <row r="119" spans="1:9" ht="21.75" customHeight="1">
      <c r="A119" s="276" t="s">
        <v>710</v>
      </c>
      <c r="B119" s="358"/>
      <c r="C119" s="390"/>
      <c r="D119" s="269" t="s">
        <v>264</v>
      </c>
      <c r="E119" s="269" t="s">
        <v>254</v>
      </c>
      <c r="F119" s="269" t="s">
        <v>92</v>
      </c>
      <c r="G119" s="269" t="s">
        <v>677</v>
      </c>
      <c r="H119" s="269"/>
      <c r="I119" s="270">
        <f>SUM(I120)</f>
        <v>315</v>
      </c>
    </row>
    <row r="120" spans="1:9" ht="25.5" customHeight="1">
      <c r="A120" s="268" t="s">
        <v>678</v>
      </c>
      <c r="B120" s="358"/>
      <c r="C120" s="379"/>
      <c r="D120" s="269" t="s">
        <v>264</v>
      </c>
      <c r="E120" s="269" t="s">
        <v>254</v>
      </c>
      <c r="F120" s="269" t="s">
        <v>92</v>
      </c>
      <c r="G120" s="269" t="s">
        <v>679</v>
      </c>
      <c r="H120" s="269"/>
      <c r="I120" s="270">
        <f>I121+I122</f>
        <v>315</v>
      </c>
    </row>
    <row r="121" spans="1:9" ht="22.5" customHeight="1">
      <c r="A121" s="268" t="s">
        <v>707</v>
      </c>
      <c r="B121" s="358"/>
      <c r="C121" s="379"/>
      <c r="D121" s="269" t="s">
        <v>264</v>
      </c>
      <c r="E121" s="269" t="s">
        <v>254</v>
      </c>
      <c r="F121" s="269" t="s">
        <v>92</v>
      </c>
      <c r="G121" s="269" t="s">
        <v>36</v>
      </c>
      <c r="H121" s="269" t="s">
        <v>38</v>
      </c>
      <c r="I121" s="270">
        <v>225</v>
      </c>
    </row>
    <row r="122" spans="1:9" ht="22.5" customHeight="1">
      <c r="A122" s="268" t="s">
        <v>707</v>
      </c>
      <c r="B122" s="358"/>
      <c r="C122" s="379"/>
      <c r="D122" s="269" t="s">
        <v>264</v>
      </c>
      <c r="E122" s="269" t="s">
        <v>254</v>
      </c>
      <c r="F122" s="269" t="s">
        <v>92</v>
      </c>
      <c r="G122" s="269" t="s">
        <v>76</v>
      </c>
      <c r="H122" s="269" t="s">
        <v>38</v>
      </c>
      <c r="I122" s="270">
        <v>90</v>
      </c>
    </row>
    <row r="123" spans="1:9" ht="23.25" customHeight="1">
      <c r="A123" s="276" t="s">
        <v>710</v>
      </c>
      <c r="B123" s="358"/>
      <c r="C123" s="379"/>
      <c r="D123" s="269" t="s">
        <v>264</v>
      </c>
      <c r="E123" s="269" t="s">
        <v>254</v>
      </c>
      <c r="F123" s="269" t="s">
        <v>838</v>
      </c>
      <c r="G123" s="269" t="s">
        <v>677</v>
      </c>
      <c r="H123" s="269" t="s">
        <v>40</v>
      </c>
      <c r="I123" s="270">
        <f>I124</f>
        <v>15</v>
      </c>
    </row>
    <row r="124" spans="1:9" ht="23.25" customHeight="1">
      <c r="A124" s="268" t="s">
        <v>678</v>
      </c>
      <c r="B124" s="358"/>
      <c r="C124" s="379"/>
      <c r="D124" s="269" t="s">
        <v>264</v>
      </c>
      <c r="E124" s="269" t="s">
        <v>254</v>
      </c>
      <c r="F124" s="269" t="s">
        <v>838</v>
      </c>
      <c r="G124" s="269" t="s">
        <v>679</v>
      </c>
      <c r="H124" s="269"/>
      <c r="I124" s="270">
        <f>I125</f>
        <v>15</v>
      </c>
    </row>
    <row r="125" spans="1:9" ht="22.5" customHeight="1">
      <c r="A125" s="268" t="s">
        <v>707</v>
      </c>
      <c r="B125" s="358"/>
      <c r="C125" s="379"/>
      <c r="D125" s="269" t="s">
        <v>264</v>
      </c>
      <c r="E125" s="269" t="s">
        <v>254</v>
      </c>
      <c r="F125" s="269" t="s">
        <v>93</v>
      </c>
      <c r="G125" s="269" t="s">
        <v>36</v>
      </c>
      <c r="H125" s="269" t="s">
        <v>39</v>
      </c>
      <c r="I125" s="270">
        <v>15</v>
      </c>
    </row>
    <row r="126" spans="1:9" ht="21.75" customHeight="1">
      <c r="A126" s="360" t="s">
        <v>42</v>
      </c>
      <c r="B126" s="358"/>
      <c r="C126" s="379"/>
      <c r="D126" s="269" t="s">
        <v>264</v>
      </c>
      <c r="E126" s="269" t="s">
        <v>260</v>
      </c>
      <c r="F126" s="269"/>
      <c r="G126" s="269"/>
      <c r="H126" s="269"/>
      <c r="I126" s="270">
        <f>I127</f>
        <v>541.1</v>
      </c>
    </row>
    <row r="127" spans="1:9" ht="21.75" customHeight="1">
      <c r="A127" s="268" t="s">
        <v>488</v>
      </c>
      <c r="B127" s="358"/>
      <c r="C127" s="379">
        <v>759</v>
      </c>
      <c r="D127" s="269" t="s">
        <v>264</v>
      </c>
      <c r="E127" s="269" t="s">
        <v>260</v>
      </c>
      <c r="F127" s="269" t="s">
        <v>711</v>
      </c>
      <c r="G127" s="269"/>
      <c r="H127" s="269"/>
      <c r="I127" s="270">
        <f>I128</f>
        <v>541.1</v>
      </c>
    </row>
    <row r="128" spans="1:9" ht="21.75" customHeight="1">
      <c r="A128" s="268" t="s">
        <v>42</v>
      </c>
      <c r="B128" s="358"/>
      <c r="C128" s="379"/>
      <c r="D128" s="269" t="s">
        <v>264</v>
      </c>
      <c r="E128" s="269" t="s">
        <v>260</v>
      </c>
      <c r="F128" s="269" t="s">
        <v>97</v>
      </c>
      <c r="G128" s="269"/>
      <c r="H128" s="269"/>
      <c r="I128" s="270">
        <f>SUM(I129)</f>
        <v>541.1</v>
      </c>
    </row>
    <row r="129" spans="1:9" ht="21.75" customHeight="1">
      <c r="A129" s="268" t="s">
        <v>712</v>
      </c>
      <c r="B129" s="358"/>
      <c r="C129" s="379"/>
      <c r="D129" s="269" t="s">
        <v>264</v>
      </c>
      <c r="E129" s="269" t="s">
        <v>260</v>
      </c>
      <c r="F129" s="269" t="s">
        <v>97</v>
      </c>
      <c r="G129" s="269" t="s">
        <v>677</v>
      </c>
      <c r="H129" s="269"/>
      <c r="I129" s="270">
        <f>SUM(I130)</f>
        <v>541.1</v>
      </c>
    </row>
    <row r="130" spans="1:9" ht="25.5" customHeight="1">
      <c r="A130" s="268" t="s">
        <v>676</v>
      </c>
      <c r="B130" s="358"/>
      <c r="C130" s="379"/>
      <c r="D130" s="269" t="s">
        <v>264</v>
      </c>
      <c r="E130" s="269" t="s">
        <v>260</v>
      </c>
      <c r="F130" s="269" t="s">
        <v>97</v>
      </c>
      <c r="G130" s="269" t="s">
        <v>679</v>
      </c>
      <c r="H130" s="269"/>
      <c r="I130" s="270">
        <f>I131+I132</f>
        <v>541.1</v>
      </c>
    </row>
    <row r="131" spans="1:9" ht="21.75" customHeight="1">
      <c r="A131" s="268" t="s">
        <v>678</v>
      </c>
      <c r="B131" s="358"/>
      <c r="C131" s="379"/>
      <c r="D131" s="269" t="s">
        <v>264</v>
      </c>
      <c r="E131" s="269" t="s">
        <v>260</v>
      </c>
      <c r="F131" s="269" t="s">
        <v>97</v>
      </c>
      <c r="G131" s="269" t="s">
        <v>36</v>
      </c>
      <c r="H131" s="269"/>
      <c r="I131" s="270">
        <v>536.1</v>
      </c>
    </row>
    <row r="132" spans="1:9" ht="27.75" customHeight="1">
      <c r="A132" s="268" t="s">
        <v>680</v>
      </c>
      <c r="B132" s="359"/>
      <c r="C132" s="379"/>
      <c r="D132" s="269" t="s">
        <v>264</v>
      </c>
      <c r="E132" s="269" t="s">
        <v>260</v>
      </c>
      <c r="F132" s="269" t="s">
        <v>97</v>
      </c>
      <c r="G132" s="269" t="s">
        <v>76</v>
      </c>
      <c r="H132" s="269" t="s">
        <v>98</v>
      </c>
      <c r="I132" s="270">
        <v>5</v>
      </c>
    </row>
    <row r="133" spans="1:9" ht="21.75" customHeight="1">
      <c r="A133" s="268" t="s">
        <v>713</v>
      </c>
      <c r="B133" s="358"/>
      <c r="C133" s="391"/>
      <c r="D133" s="269" t="s">
        <v>265</v>
      </c>
      <c r="E133" s="269" t="s">
        <v>253</v>
      </c>
      <c r="F133" s="269"/>
      <c r="G133" s="269"/>
      <c r="H133" s="269"/>
      <c r="I133" s="270">
        <f>I135</f>
        <v>100</v>
      </c>
    </row>
    <row r="134" spans="1:9" ht="21.75" customHeight="1">
      <c r="A134" s="268" t="s">
        <v>714</v>
      </c>
      <c r="B134" s="361"/>
      <c r="C134" s="379">
        <v>759</v>
      </c>
      <c r="D134" s="269" t="s">
        <v>265</v>
      </c>
      <c r="E134" s="269" t="s">
        <v>253</v>
      </c>
      <c r="F134" s="269" t="s">
        <v>715</v>
      </c>
      <c r="G134" s="269"/>
      <c r="H134" s="269"/>
      <c r="I134" s="270">
        <f>I137</f>
        <v>100</v>
      </c>
    </row>
    <row r="135" spans="1:9" ht="21.75" customHeight="1">
      <c r="A135" s="276" t="s">
        <v>672</v>
      </c>
      <c r="B135" s="358"/>
      <c r="C135" s="392"/>
      <c r="D135" s="269" t="s">
        <v>265</v>
      </c>
      <c r="E135" s="269" t="s">
        <v>253</v>
      </c>
      <c r="F135" s="269" t="s">
        <v>716</v>
      </c>
      <c r="G135" s="269" t="s">
        <v>677</v>
      </c>
      <c r="H135" s="269"/>
      <c r="I135" s="270">
        <f>I137</f>
        <v>100</v>
      </c>
    </row>
    <row r="136" spans="1:11" ht="21.75" customHeight="1">
      <c r="A136" s="268" t="s">
        <v>676</v>
      </c>
      <c r="B136" s="358"/>
      <c r="C136" s="379"/>
      <c r="D136" s="269" t="s">
        <v>265</v>
      </c>
      <c r="E136" s="269" t="s">
        <v>253</v>
      </c>
      <c r="F136" s="269" t="s">
        <v>102</v>
      </c>
      <c r="G136" s="269" t="s">
        <v>679</v>
      </c>
      <c r="H136" s="269"/>
      <c r="I136" s="270">
        <f>I137</f>
        <v>100</v>
      </c>
      <c r="K136" s="280"/>
    </row>
    <row r="137" spans="1:9" ht="28.5" customHeight="1">
      <c r="A137" s="268" t="s">
        <v>678</v>
      </c>
      <c r="B137" s="358"/>
      <c r="C137" s="379"/>
      <c r="D137" s="269" t="s">
        <v>265</v>
      </c>
      <c r="E137" s="269" t="s">
        <v>253</v>
      </c>
      <c r="F137" s="269" t="s">
        <v>102</v>
      </c>
      <c r="G137" s="269" t="s">
        <v>36</v>
      </c>
      <c r="H137" s="269"/>
      <c r="I137" s="270">
        <v>100</v>
      </c>
    </row>
    <row r="138" spans="1:9" ht="21.75" customHeight="1">
      <c r="A138" s="273" t="s">
        <v>42</v>
      </c>
      <c r="B138" s="358"/>
      <c r="C138" s="379"/>
      <c r="D138" s="269" t="s">
        <v>262</v>
      </c>
      <c r="E138" s="269" t="s">
        <v>292</v>
      </c>
      <c r="F138" s="269"/>
      <c r="G138" s="269"/>
      <c r="H138" s="269"/>
      <c r="I138" s="270">
        <f>I139</f>
        <v>518.7</v>
      </c>
    </row>
    <row r="139" spans="1:9" ht="21.75" customHeight="1">
      <c r="A139" s="268" t="s">
        <v>446</v>
      </c>
      <c r="B139" s="358"/>
      <c r="C139" s="379">
        <v>759</v>
      </c>
      <c r="D139" s="269" t="s">
        <v>262</v>
      </c>
      <c r="E139" s="269" t="s">
        <v>253</v>
      </c>
      <c r="F139" s="269"/>
      <c r="G139" s="269"/>
      <c r="H139" s="269"/>
      <c r="I139" s="270">
        <f>I140</f>
        <v>518.7</v>
      </c>
    </row>
    <row r="140" spans="1:9" ht="21.75" customHeight="1">
      <c r="A140" s="268" t="s">
        <v>717</v>
      </c>
      <c r="B140" s="358"/>
      <c r="C140" s="379">
        <v>759</v>
      </c>
      <c r="D140" s="269" t="s">
        <v>262</v>
      </c>
      <c r="E140" s="269" t="s">
        <v>253</v>
      </c>
      <c r="F140" s="269" t="s">
        <v>718</v>
      </c>
      <c r="G140" s="269"/>
      <c r="H140" s="269"/>
      <c r="I140" s="270">
        <f>I141</f>
        <v>518.7</v>
      </c>
    </row>
    <row r="141" spans="1:9" ht="21.75" customHeight="1">
      <c r="A141" s="268" t="s">
        <v>672</v>
      </c>
      <c r="B141" s="358"/>
      <c r="C141" s="379"/>
      <c r="D141" s="269" t="s">
        <v>262</v>
      </c>
      <c r="E141" s="269" t="s">
        <v>253</v>
      </c>
      <c r="F141" s="269" t="s">
        <v>105</v>
      </c>
      <c r="G141" s="269"/>
      <c r="H141" s="269"/>
      <c r="I141" s="270">
        <f>I142</f>
        <v>518.7</v>
      </c>
    </row>
    <row r="142" spans="1:9" ht="21.75" customHeight="1">
      <c r="A142" s="268" t="s">
        <v>719</v>
      </c>
      <c r="B142" s="358"/>
      <c r="C142" s="379"/>
      <c r="D142" s="269" t="s">
        <v>262</v>
      </c>
      <c r="E142" s="269" t="s">
        <v>253</v>
      </c>
      <c r="F142" s="269" t="s">
        <v>105</v>
      </c>
      <c r="G142" s="269" t="s">
        <v>720</v>
      </c>
      <c r="H142" s="269"/>
      <c r="I142" s="270">
        <f>I143</f>
        <v>518.7</v>
      </c>
    </row>
    <row r="143" spans="1:9" ht="19.5" customHeight="1">
      <c r="A143" s="268" t="s">
        <v>721</v>
      </c>
      <c r="B143" s="358"/>
      <c r="C143" s="379"/>
      <c r="D143" s="269" t="s">
        <v>262</v>
      </c>
      <c r="E143" s="269" t="s">
        <v>253</v>
      </c>
      <c r="F143" s="269" t="s">
        <v>105</v>
      </c>
      <c r="G143" s="269" t="s">
        <v>41</v>
      </c>
      <c r="H143" s="269"/>
      <c r="I143" s="270">
        <v>518.7</v>
      </c>
    </row>
    <row r="144" spans="1:9" ht="21.75" customHeight="1">
      <c r="A144" s="273" t="s">
        <v>722</v>
      </c>
      <c r="B144" s="358"/>
      <c r="C144" s="379"/>
      <c r="D144" s="269" t="s">
        <v>258</v>
      </c>
      <c r="E144" s="269" t="s">
        <v>292</v>
      </c>
      <c r="F144" s="269"/>
      <c r="G144" s="269"/>
      <c r="H144" s="269"/>
      <c r="I144" s="270">
        <f aca="true" t="shared" si="0" ref="I144:I149">SUM(I145)</f>
        <v>144.6</v>
      </c>
    </row>
    <row r="145" spans="1:9" ht="21.75" customHeight="1">
      <c r="A145" s="268" t="s">
        <v>723</v>
      </c>
      <c r="B145" s="358"/>
      <c r="C145" s="379">
        <v>759</v>
      </c>
      <c r="D145" s="269" t="s">
        <v>258</v>
      </c>
      <c r="E145" s="269" t="s">
        <v>254</v>
      </c>
      <c r="F145" s="269"/>
      <c r="G145" s="269"/>
      <c r="H145" s="269"/>
      <c r="I145" s="270">
        <f t="shared" si="0"/>
        <v>144.6</v>
      </c>
    </row>
    <row r="146" spans="1:9" ht="21.75" customHeight="1">
      <c r="A146" s="268" t="s">
        <v>108</v>
      </c>
      <c r="B146" s="358"/>
      <c r="C146" s="379">
        <v>759</v>
      </c>
      <c r="D146" s="269" t="s">
        <v>258</v>
      </c>
      <c r="E146" s="269" t="s">
        <v>254</v>
      </c>
      <c r="F146" s="269" t="s">
        <v>724</v>
      </c>
      <c r="G146" s="269"/>
      <c r="H146" s="269"/>
      <c r="I146" s="270">
        <f t="shared" si="0"/>
        <v>144.6</v>
      </c>
    </row>
    <row r="147" spans="1:9" ht="21.75" customHeight="1">
      <c r="A147" s="268" t="s">
        <v>672</v>
      </c>
      <c r="B147" s="358"/>
      <c r="C147" s="379"/>
      <c r="D147" s="269" t="s">
        <v>258</v>
      </c>
      <c r="E147" s="269" t="s">
        <v>254</v>
      </c>
      <c r="F147" s="269" t="s">
        <v>110</v>
      </c>
      <c r="G147" s="269"/>
      <c r="H147" s="269"/>
      <c r="I147" s="270">
        <f t="shared" si="0"/>
        <v>144.6</v>
      </c>
    </row>
    <row r="148" spans="1:9" ht="21.75" customHeight="1">
      <c r="A148" s="268" t="s">
        <v>725</v>
      </c>
      <c r="B148" s="358"/>
      <c r="C148" s="379"/>
      <c r="D148" s="269" t="s">
        <v>258</v>
      </c>
      <c r="E148" s="269" t="s">
        <v>254</v>
      </c>
      <c r="F148" s="269" t="s">
        <v>110</v>
      </c>
      <c r="G148" s="269" t="s">
        <v>677</v>
      </c>
      <c r="H148" s="269"/>
      <c r="I148" s="270">
        <f t="shared" si="0"/>
        <v>144.6</v>
      </c>
    </row>
    <row r="149" spans="1:9" ht="21.75" customHeight="1">
      <c r="A149" s="268" t="s">
        <v>676</v>
      </c>
      <c r="B149" s="358"/>
      <c r="C149" s="379"/>
      <c r="D149" s="269" t="s">
        <v>258</v>
      </c>
      <c r="E149" s="269" t="s">
        <v>254</v>
      </c>
      <c r="F149" s="269" t="s">
        <v>110</v>
      </c>
      <c r="G149" s="269" t="s">
        <v>679</v>
      </c>
      <c r="H149" s="269"/>
      <c r="I149" s="270">
        <f t="shared" si="0"/>
        <v>144.6</v>
      </c>
    </row>
    <row r="150" spans="1:9" ht="23.25" customHeight="1">
      <c r="A150" s="268" t="s">
        <v>678</v>
      </c>
      <c r="B150" s="358"/>
      <c r="C150" s="379"/>
      <c r="D150" s="269" t="s">
        <v>258</v>
      </c>
      <c r="E150" s="269" t="s">
        <v>254</v>
      </c>
      <c r="F150" s="269" t="s">
        <v>110</v>
      </c>
      <c r="G150" s="269" t="s">
        <v>36</v>
      </c>
      <c r="H150" s="269"/>
      <c r="I150" s="270">
        <v>144.6</v>
      </c>
    </row>
    <row r="151" spans="1:9" ht="24" customHeight="1">
      <c r="A151" s="268" t="s">
        <v>680</v>
      </c>
      <c r="B151" s="359"/>
      <c r="C151" s="379"/>
      <c r="D151" s="269" t="s">
        <v>258</v>
      </c>
      <c r="E151" s="269" t="s">
        <v>254</v>
      </c>
      <c r="F151" s="269" t="s">
        <v>110</v>
      </c>
      <c r="G151" s="269" t="s">
        <v>36</v>
      </c>
      <c r="H151" s="269" t="s">
        <v>40</v>
      </c>
      <c r="I151" s="270">
        <v>114.6</v>
      </c>
    </row>
    <row r="152" spans="1:9" ht="21.75" customHeight="1">
      <c r="A152" s="268" t="s">
        <v>726</v>
      </c>
      <c r="B152" s="358"/>
      <c r="C152" s="391"/>
      <c r="D152" s="269" t="s">
        <v>259</v>
      </c>
      <c r="E152" s="269" t="s">
        <v>253</v>
      </c>
      <c r="F152" s="269"/>
      <c r="G152" s="269"/>
      <c r="H152" s="269"/>
      <c r="I152" s="270">
        <f>I153</f>
        <v>0.2</v>
      </c>
    </row>
    <row r="153" spans="1:9" ht="21.75" customHeight="1">
      <c r="A153" s="268" t="s">
        <v>224</v>
      </c>
      <c r="B153" s="358"/>
      <c r="C153" s="379">
        <v>759</v>
      </c>
      <c r="D153" s="269" t="s">
        <v>259</v>
      </c>
      <c r="E153" s="269" t="s">
        <v>253</v>
      </c>
      <c r="F153" s="275">
        <v>7100000000</v>
      </c>
      <c r="G153" s="269"/>
      <c r="H153" s="269"/>
      <c r="I153" s="270">
        <f>I154</f>
        <v>0.2</v>
      </c>
    </row>
    <row r="154" spans="1:9" ht="21.75" customHeight="1">
      <c r="A154" s="268" t="s">
        <v>727</v>
      </c>
      <c r="B154" s="358"/>
      <c r="C154" s="379"/>
      <c r="D154" s="269" t="s">
        <v>259</v>
      </c>
      <c r="E154" s="269" t="s">
        <v>253</v>
      </c>
      <c r="F154" s="275">
        <v>7110020010</v>
      </c>
      <c r="G154" s="269"/>
      <c r="H154" s="269"/>
      <c r="I154" s="270">
        <f>I155</f>
        <v>0.2</v>
      </c>
    </row>
    <row r="155" spans="1:9" ht="21.75" customHeight="1">
      <c r="A155" s="268" t="s">
        <v>728</v>
      </c>
      <c r="B155" s="358"/>
      <c r="C155" s="379"/>
      <c r="D155" s="269" t="s">
        <v>259</v>
      </c>
      <c r="E155" s="269" t="s">
        <v>253</v>
      </c>
      <c r="F155" s="275">
        <v>7110020010</v>
      </c>
      <c r="G155" s="269" t="s">
        <v>298</v>
      </c>
      <c r="H155" s="269"/>
      <c r="I155" s="270">
        <f>I156</f>
        <v>0.2</v>
      </c>
    </row>
    <row r="156" spans="1:9" ht="19.5" customHeight="1">
      <c r="A156" s="268" t="s">
        <v>729</v>
      </c>
      <c r="B156" s="358"/>
      <c r="C156" s="379"/>
      <c r="D156" s="269" t="s">
        <v>259</v>
      </c>
      <c r="E156" s="269" t="s">
        <v>253</v>
      </c>
      <c r="F156" s="275">
        <v>7110020010</v>
      </c>
      <c r="G156" s="269" t="s">
        <v>114</v>
      </c>
      <c r="H156" s="269"/>
      <c r="I156" s="270">
        <v>0.2</v>
      </c>
    </row>
    <row r="157" spans="1:9" ht="21.75" customHeight="1">
      <c r="A157" s="268" t="s">
        <v>268</v>
      </c>
      <c r="B157" s="358"/>
      <c r="C157" s="378"/>
      <c r="D157" s="269"/>
      <c r="E157" s="269"/>
      <c r="F157" s="269"/>
      <c r="G157" s="269"/>
      <c r="H157" s="269"/>
      <c r="I157" s="270">
        <f>I14+I75+I83+I95+I115+I138+I144+I133+I152</f>
        <v>8271.000000000002</v>
      </c>
    </row>
    <row r="158" spans="1:9" ht="12">
      <c r="A158" s="281"/>
      <c r="B158" s="282"/>
      <c r="C158" s="388"/>
      <c r="D158" s="283"/>
      <c r="I158" s="284"/>
    </row>
    <row r="159" spans="1:9" ht="10.5" customHeight="1" hidden="1">
      <c r="A159" s="282"/>
      <c r="B159" s="285"/>
      <c r="C159" s="393"/>
      <c r="D159" s="285"/>
      <c r="E159" s="285"/>
      <c r="F159" s="285"/>
      <c r="G159" s="285"/>
      <c r="I159" s="284"/>
    </row>
    <row r="160" spans="1:9" ht="12">
      <c r="A160" s="285" t="s">
        <v>730</v>
      </c>
      <c r="C160" s="394"/>
      <c r="I160" s="284"/>
    </row>
  </sheetData>
  <sheetProtection/>
  <mergeCells count="16">
    <mergeCell ref="C12:C13"/>
    <mergeCell ref="A8:I9"/>
    <mergeCell ref="A10:I10"/>
    <mergeCell ref="A12:A13"/>
    <mergeCell ref="B12:B13"/>
    <mergeCell ref="D12:D13"/>
    <mergeCell ref="E12:E13"/>
    <mergeCell ref="F12:F13"/>
    <mergeCell ref="G12:G13"/>
    <mergeCell ref="H12:H13"/>
    <mergeCell ref="E7:I7"/>
    <mergeCell ref="H1:I1"/>
    <mergeCell ref="A2:I2"/>
    <mergeCell ref="D3:I3"/>
    <mergeCell ref="A4:I4"/>
    <mergeCell ref="A5:I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2020-10-02T11:32:03Z</dcterms:modified>
  <cp:category/>
  <cp:version/>
  <cp:contentType/>
  <cp:contentStatus/>
</cp:coreProperties>
</file>